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Лист2" sheetId="7" r:id="rId1"/>
    <sheet name="Лист3" sheetId="9" r:id="rId2"/>
    <sheet name="печать" sheetId="8" r:id="rId3"/>
    <sheet name="кариес" sheetId="3" r:id="rId4"/>
    <sheet name="пульпит" sheetId="4" r:id="rId5"/>
    <sheet name="переодонтит" sheetId="5" r:id="rId6"/>
    <sheet name="Удаление зуба" sheetId="6" r:id="rId7"/>
  </sheets>
  <definedNames>
    <definedName name="_xlnm.Print_Area" localSheetId="2">печать!$A$1:$F$153</definedName>
    <definedName name="_xlnm.Print_Area" localSheetId="6">'Удаление зуба'!$B$2:$H$24</definedName>
  </definedNames>
  <calcPr calcId="152511"/>
</workbook>
</file>

<file path=xl/calcChain.xml><?xml version="1.0" encoding="utf-8"?>
<calcChain xmlns="http://schemas.openxmlformats.org/spreadsheetml/2006/main">
  <c r="I9" i="9" l="1"/>
  <c r="S18" i="9"/>
  <c r="S13" i="9"/>
  <c r="G21" i="5" l="1"/>
  <c r="F21" i="5"/>
  <c r="E21" i="5"/>
  <c r="G20" i="5"/>
  <c r="F20" i="5"/>
  <c r="E20" i="5"/>
  <c r="G18" i="5"/>
  <c r="F18" i="5"/>
  <c r="E18" i="5"/>
  <c r="G11" i="5"/>
  <c r="F11" i="5"/>
  <c r="E11" i="5"/>
  <c r="G8" i="5"/>
  <c r="F8" i="5"/>
  <c r="E8" i="5"/>
  <c r="E7" i="5"/>
  <c r="G6" i="5"/>
  <c r="F6" i="5"/>
  <c r="E6" i="5"/>
  <c r="G5" i="5"/>
  <c r="F5" i="5"/>
  <c r="E5" i="5"/>
  <c r="G4" i="5"/>
  <c r="F4" i="5"/>
  <c r="E4" i="5"/>
  <c r="G18" i="4" l="1"/>
  <c r="F18" i="4"/>
  <c r="E18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E28" i="4"/>
  <c r="G27" i="4"/>
  <c r="F27" i="4"/>
  <c r="E27" i="4"/>
  <c r="G26" i="4"/>
  <c r="F26" i="4"/>
  <c r="E26" i="4"/>
  <c r="F31" i="8" l="1"/>
  <c r="G31" i="8"/>
  <c r="F23" i="8"/>
  <c r="G17" i="8"/>
  <c r="G21" i="8"/>
  <c r="G22" i="8"/>
  <c r="G33" i="8"/>
  <c r="G37" i="8"/>
  <c r="G43" i="8"/>
  <c r="G49" i="8"/>
  <c r="G79" i="8"/>
  <c r="G80" i="8"/>
  <c r="G96" i="8"/>
  <c r="G120" i="8"/>
  <c r="G127" i="8"/>
  <c r="G128" i="8"/>
  <c r="G134" i="8"/>
  <c r="G146" i="8"/>
  <c r="F11" i="8"/>
  <c r="G11" i="8" s="1"/>
  <c r="F12" i="8"/>
  <c r="G12" i="8" s="1"/>
  <c r="F13" i="8"/>
  <c r="G13" i="8" s="1"/>
  <c r="F14" i="8"/>
  <c r="G14" i="8" s="1"/>
  <c r="F15" i="8"/>
  <c r="G15" i="8" s="1"/>
  <c r="F16" i="8"/>
  <c r="G16" i="8" s="1"/>
  <c r="F18" i="8"/>
  <c r="G18" i="8" s="1"/>
  <c r="F19" i="8"/>
  <c r="G19" i="8" s="1"/>
  <c r="F20" i="8"/>
  <c r="G20" i="8" s="1"/>
  <c r="G23" i="8"/>
  <c r="F24" i="8"/>
  <c r="G24" i="8" s="1"/>
  <c r="F25" i="8"/>
  <c r="G25" i="8" s="1"/>
  <c r="F26" i="8"/>
  <c r="G26" i="8" s="1"/>
  <c r="F27" i="8"/>
  <c r="G27" i="8" s="1"/>
  <c r="F28" i="8"/>
  <c r="G28" i="8" s="1"/>
  <c r="F29" i="8"/>
  <c r="G29" i="8" s="1"/>
  <c r="F30" i="8"/>
  <c r="G30" i="8" s="1"/>
  <c r="F32" i="8"/>
  <c r="G32" i="8" s="1"/>
  <c r="F34" i="8"/>
  <c r="G34" i="8" s="1"/>
  <c r="F35" i="8"/>
  <c r="G35" i="8" s="1"/>
  <c r="F36" i="8"/>
  <c r="G36" i="8" s="1"/>
  <c r="F38" i="8"/>
  <c r="G38" i="8" s="1"/>
  <c r="F39" i="8"/>
  <c r="G39" i="8" s="1"/>
  <c r="F40" i="8"/>
  <c r="G40" i="8" s="1"/>
  <c r="F41" i="8"/>
  <c r="G41" i="8" s="1"/>
  <c r="F42" i="8"/>
  <c r="G42" i="8" s="1"/>
  <c r="F44" i="8"/>
  <c r="G44" i="8" s="1"/>
  <c r="F45" i="8"/>
  <c r="G45" i="8" s="1"/>
  <c r="F46" i="8"/>
  <c r="G46" i="8" s="1"/>
  <c r="F47" i="8"/>
  <c r="G47" i="8" s="1"/>
  <c r="F48" i="8"/>
  <c r="G48" i="8" s="1"/>
  <c r="F50" i="8"/>
  <c r="G50" i="8" s="1"/>
  <c r="F51" i="8"/>
  <c r="G51" i="8" s="1"/>
  <c r="F52" i="8"/>
  <c r="G52" i="8" s="1"/>
  <c r="F53" i="8"/>
  <c r="G53" i="8" s="1"/>
  <c r="F54" i="8"/>
  <c r="G54" i="8" s="1"/>
  <c r="F55" i="8"/>
  <c r="G55" i="8" s="1"/>
  <c r="F56" i="8"/>
  <c r="G56" i="8" s="1"/>
  <c r="F57" i="8"/>
  <c r="G57" i="8" s="1"/>
  <c r="F58" i="8"/>
  <c r="G58" i="8" s="1"/>
  <c r="F59" i="8"/>
  <c r="G59" i="8" s="1"/>
  <c r="F60" i="8"/>
  <c r="G60" i="8" s="1"/>
  <c r="F61" i="8"/>
  <c r="G61" i="8" s="1"/>
  <c r="F62" i="8"/>
  <c r="G62" i="8" s="1"/>
  <c r="F63" i="8"/>
  <c r="G63" i="8" s="1"/>
  <c r="F64" i="8"/>
  <c r="G64" i="8" s="1"/>
  <c r="F65" i="8"/>
  <c r="G65" i="8" s="1"/>
  <c r="F66" i="8"/>
  <c r="G66" i="8" s="1"/>
  <c r="F67" i="8"/>
  <c r="G67" i="8" s="1"/>
  <c r="F68" i="8"/>
  <c r="G68" i="8" s="1"/>
  <c r="F69" i="8"/>
  <c r="G69" i="8" s="1"/>
  <c r="F70" i="8"/>
  <c r="G70" i="8" s="1"/>
  <c r="F71" i="8"/>
  <c r="G71" i="8" s="1"/>
  <c r="F72" i="8"/>
  <c r="G72" i="8" s="1"/>
  <c r="F73" i="8"/>
  <c r="G73" i="8" s="1"/>
  <c r="F74" i="8"/>
  <c r="G74" i="8" s="1"/>
  <c r="F75" i="8"/>
  <c r="G75" i="8" s="1"/>
  <c r="F76" i="8"/>
  <c r="G76" i="8" s="1"/>
  <c r="F77" i="8"/>
  <c r="G77" i="8" s="1"/>
  <c r="F78" i="8"/>
  <c r="G78" i="8" s="1"/>
  <c r="F81" i="8"/>
  <c r="G81" i="8" s="1"/>
  <c r="F82" i="8"/>
  <c r="G82" i="8" s="1"/>
  <c r="F83" i="8"/>
  <c r="G83" i="8" s="1"/>
  <c r="F84" i="8"/>
  <c r="G84" i="8" s="1"/>
  <c r="F85" i="8"/>
  <c r="G85" i="8" s="1"/>
  <c r="F86" i="8"/>
  <c r="G86" i="8" s="1"/>
  <c r="F87" i="8"/>
  <c r="G87" i="8" s="1"/>
  <c r="F88" i="8"/>
  <c r="G88" i="8" s="1"/>
  <c r="F89" i="8"/>
  <c r="G89" i="8" s="1"/>
  <c r="F90" i="8"/>
  <c r="G90" i="8" s="1"/>
  <c r="F91" i="8"/>
  <c r="G91" i="8" s="1"/>
  <c r="F92" i="8"/>
  <c r="G92" i="8" s="1"/>
  <c r="F93" i="8"/>
  <c r="G93" i="8" s="1"/>
  <c r="F94" i="8"/>
  <c r="G94" i="8" s="1"/>
  <c r="F95" i="8"/>
  <c r="G95" i="8" s="1"/>
  <c r="F97" i="8"/>
  <c r="G97" i="8" s="1"/>
  <c r="F98" i="8"/>
  <c r="G98" i="8" s="1"/>
  <c r="F99" i="8"/>
  <c r="G99" i="8" s="1"/>
  <c r="F100" i="8"/>
  <c r="G100" i="8" s="1"/>
  <c r="F101" i="8"/>
  <c r="G101" i="8" s="1"/>
  <c r="F102" i="8"/>
  <c r="G102" i="8" s="1"/>
  <c r="F103" i="8"/>
  <c r="G103" i="8" s="1"/>
  <c r="F104" i="8"/>
  <c r="G104" i="8" s="1"/>
  <c r="F105" i="8"/>
  <c r="G105" i="8" s="1"/>
  <c r="F106" i="8"/>
  <c r="G106" i="8" s="1"/>
  <c r="F107" i="8"/>
  <c r="G107" i="8" s="1"/>
  <c r="F108" i="8"/>
  <c r="G108" i="8" s="1"/>
  <c r="F109" i="8"/>
  <c r="G109" i="8" s="1"/>
  <c r="F110" i="8"/>
  <c r="G110" i="8" s="1"/>
  <c r="F111" i="8"/>
  <c r="G111" i="8" s="1"/>
  <c r="F112" i="8"/>
  <c r="G112" i="8" s="1"/>
  <c r="F113" i="8"/>
  <c r="G113" i="8" s="1"/>
  <c r="F114" i="8"/>
  <c r="G114" i="8" s="1"/>
  <c r="F115" i="8"/>
  <c r="G115" i="8" s="1"/>
  <c r="F116" i="8"/>
  <c r="G116" i="8" s="1"/>
  <c r="F117" i="8"/>
  <c r="G117" i="8" s="1"/>
  <c r="F118" i="8"/>
  <c r="G118" i="8" s="1"/>
  <c r="F119" i="8"/>
  <c r="G119" i="8" s="1"/>
  <c r="F121" i="8"/>
  <c r="G121" i="8" s="1"/>
  <c r="F122" i="8"/>
  <c r="G122" i="8" s="1"/>
  <c r="F123" i="8"/>
  <c r="G123" i="8" s="1"/>
  <c r="F124" i="8"/>
  <c r="G124" i="8" s="1"/>
  <c r="F125" i="8"/>
  <c r="G125" i="8" s="1"/>
  <c r="F126" i="8"/>
  <c r="G126" i="8" s="1"/>
  <c r="F129" i="8"/>
  <c r="G129" i="8" s="1"/>
  <c r="F130" i="8"/>
  <c r="G130" i="8" s="1"/>
  <c r="F131" i="8"/>
  <c r="G131" i="8" s="1"/>
  <c r="F132" i="8"/>
  <c r="G132" i="8" s="1"/>
  <c r="F133" i="8"/>
  <c r="G133" i="8" s="1"/>
  <c r="F135" i="8"/>
  <c r="G135" i="8" s="1"/>
  <c r="F136" i="8"/>
  <c r="G136" i="8" s="1"/>
  <c r="F137" i="8"/>
  <c r="G137" i="8" s="1"/>
  <c r="F138" i="8"/>
  <c r="G138" i="8" s="1"/>
  <c r="F139" i="8"/>
  <c r="G139" i="8" s="1"/>
  <c r="F140" i="8"/>
  <c r="G140" i="8" s="1"/>
  <c r="F141" i="8"/>
  <c r="G141" i="8" s="1"/>
  <c r="F142" i="8"/>
  <c r="G142" i="8" s="1"/>
  <c r="F143" i="8"/>
  <c r="G143" i="8" s="1"/>
  <c r="F144" i="8"/>
  <c r="G144" i="8" s="1"/>
  <c r="F145" i="8"/>
  <c r="G145" i="8" s="1"/>
  <c r="F147" i="8"/>
  <c r="G147" i="8" s="1"/>
  <c r="F148" i="8"/>
  <c r="G148" i="8" s="1"/>
  <c r="F149" i="8"/>
  <c r="G149" i="8" s="1"/>
  <c r="F150" i="8"/>
  <c r="G150" i="8" s="1"/>
  <c r="F151" i="8"/>
  <c r="G151" i="8" s="1"/>
  <c r="F152" i="8"/>
  <c r="G152" i="8" s="1"/>
  <c r="F153" i="8"/>
  <c r="G153" i="8" s="1"/>
  <c r="D14" i="6" l="1"/>
  <c r="I9" i="3" l="1"/>
  <c r="G7" i="5" l="1"/>
  <c r="F7" i="5"/>
  <c r="Q9" i="3"/>
  <c r="P9" i="3"/>
  <c r="O9" i="3"/>
  <c r="N9" i="3"/>
  <c r="M9" i="3"/>
  <c r="F9" i="3"/>
  <c r="G9" i="3"/>
  <c r="H9" i="3"/>
  <c r="J9" i="3"/>
  <c r="K9" i="3"/>
  <c r="E9" i="3"/>
  <c r="K20" i="9" l="1"/>
  <c r="M20" i="9"/>
  <c r="Q20" i="9"/>
  <c r="S20" i="9"/>
  <c r="U20" i="9"/>
  <c r="I20" i="9"/>
  <c r="O18" i="9"/>
  <c r="O13" i="9"/>
  <c r="M10" i="9"/>
  <c r="K10" i="9"/>
  <c r="I10" i="9"/>
  <c r="O20" i="9" l="1"/>
  <c r="G19" i="5"/>
  <c r="F19" i="5"/>
  <c r="E19" i="5"/>
  <c r="G13" i="5"/>
  <c r="F13" i="5"/>
  <c r="E13" i="5"/>
  <c r="G28" i="4"/>
  <c r="F28" i="4"/>
  <c r="H14" i="6" l="1"/>
  <c r="G14" i="6"/>
  <c r="F14" i="6"/>
  <c r="E14" i="6"/>
  <c r="E15" i="5" l="1"/>
  <c r="F15" i="5"/>
  <c r="G15" i="5"/>
  <c r="D15" i="5"/>
  <c r="E9" i="5"/>
  <c r="F9" i="5"/>
  <c r="G9" i="5"/>
  <c r="D9" i="5"/>
  <c r="G22" i="5"/>
  <c r="F22" i="5"/>
  <c r="E22" i="5"/>
  <c r="D22" i="5"/>
  <c r="E37" i="4"/>
  <c r="F37" i="4"/>
  <c r="G37" i="4"/>
  <c r="D37" i="4"/>
  <c r="E30" i="4"/>
  <c r="F30" i="4"/>
  <c r="G30" i="4"/>
  <c r="D30" i="4"/>
  <c r="E17" i="4"/>
  <c r="F17" i="4"/>
  <c r="G17" i="4"/>
  <c r="D17" i="4"/>
  <c r="D7" i="4"/>
  <c r="G23" i="5" l="1"/>
  <c r="F23" i="5"/>
  <c r="E23" i="5"/>
  <c r="D23" i="5"/>
  <c r="F38" i="4"/>
  <c r="E38" i="4"/>
  <c r="D38" i="4"/>
  <c r="G38" i="4"/>
  <c r="D18" i="4"/>
</calcChain>
</file>

<file path=xl/sharedStrings.xml><?xml version="1.0" encoding="utf-8"?>
<sst xmlns="http://schemas.openxmlformats.org/spreadsheetml/2006/main" count="894" uniqueCount="403">
  <si>
    <t>код</t>
  </si>
  <si>
    <t>Избирательное полирование зуба</t>
  </si>
  <si>
    <t>Наложение временной пломбы - водный дентин</t>
  </si>
  <si>
    <t>Наложение временной пломбы - clip и пр.</t>
  </si>
  <si>
    <t>Избирательное пришлифовывание твердых тканей зуба</t>
  </si>
  <si>
    <t>Снятие временной пломбы</t>
  </si>
  <si>
    <t>Проводниковая анестезия</t>
  </si>
  <si>
    <t>Апликационная анестезия</t>
  </si>
  <si>
    <t>Инфильтрационная анестезия</t>
  </si>
  <si>
    <t>Восстановление зуба коронкой - пластмасса</t>
  </si>
  <si>
    <t>Восстановление зуба коронкой - металлокерамика</t>
  </si>
  <si>
    <t>Восстановление зуба коронкой - металлопласмасса</t>
  </si>
  <si>
    <t>Протезирование зубов полными съемными пластиночными протезами - пластмасса</t>
  </si>
  <si>
    <t>Изготовление коронки металлической штампованной</t>
  </si>
  <si>
    <t>Изготовление лапки литого зуба</t>
  </si>
  <si>
    <t>Перебазировка съемного протеза лабораторным методом</t>
  </si>
  <si>
    <t>Приварка зуба</t>
  </si>
  <si>
    <t>Индивидуальная ложка</t>
  </si>
  <si>
    <t>Повторная фиксация на постоянный цемент несъемных ортопедических конструкций</t>
  </si>
  <si>
    <t>Снятие несъемной ортопедической конструкции</t>
  </si>
  <si>
    <t>Снятие оттиска с одной челюсти - альгинатная масса</t>
  </si>
  <si>
    <t>Пластика альвеолярного отростка</t>
  </si>
  <si>
    <t>Восстановление зуба коронкой - цельнолитая</t>
  </si>
  <si>
    <t>Исследование на диагностических моделях челюстей</t>
  </si>
  <si>
    <t>А02.07.010</t>
  </si>
  <si>
    <t>А02.07.010.001</t>
  </si>
  <si>
    <t>Снятие оттиска с одной челюсти - силиконовая масса С класс</t>
  </si>
  <si>
    <t>А02.07.010.001.1</t>
  </si>
  <si>
    <t>Снятие оттиска с одной челюсти - силиконовая масса А класс</t>
  </si>
  <si>
    <t>А02.07.010.001.2</t>
  </si>
  <si>
    <t>Прицельная внутриротовая контактная рентгенография (Rg)</t>
  </si>
  <si>
    <t>А06.07.003</t>
  </si>
  <si>
    <t>Ведение лекарственных препаратов в пародонтальный карман</t>
  </si>
  <si>
    <t>А11.07.010</t>
  </si>
  <si>
    <t>Глубокое фторирование эмали зуб</t>
  </si>
  <si>
    <t>А11.07.012</t>
  </si>
  <si>
    <t>Апликация лекарственного препарата в слизистую оболочку полости рта</t>
  </si>
  <si>
    <t>А11.07.022</t>
  </si>
  <si>
    <t>Применение метода серебрения зуба, 1 зуб</t>
  </si>
  <si>
    <t>А11.07.024</t>
  </si>
  <si>
    <t>А11.07.023</t>
  </si>
  <si>
    <t>Местное применение реминеразирующих препаратов в области зуба, 1 зуб (фторлак, глуфторед)</t>
  </si>
  <si>
    <t>А11.07.027</t>
  </si>
  <si>
    <t>Наложение девитилизирующей пасты (Depulpin)</t>
  </si>
  <si>
    <t>Витальное окрашивание твердых тканей зуба - кариес маркер</t>
  </si>
  <si>
    <t>А12.07.001</t>
  </si>
  <si>
    <t>Гигиена полости рта и зубов - чистка зубов и полоскание</t>
  </si>
  <si>
    <t>А14.07.003</t>
  </si>
  <si>
    <t>Обучение гигиене полости рта и зубов, подбор средств и предметов гигиены полости рта</t>
  </si>
  <si>
    <t>А14.07.008</t>
  </si>
  <si>
    <t>Удаление временного (молочного) зуба, скол зуба</t>
  </si>
  <si>
    <t>А16.07.001.001</t>
  </si>
  <si>
    <t>Удаление постоянного зуба - однокорневого зуба</t>
  </si>
  <si>
    <t>А16.07.001.002</t>
  </si>
  <si>
    <t>Удаление постоянного зуба - многокорневого зуба</t>
  </si>
  <si>
    <t>Удаление зуба сложное с разъединением корней</t>
  </si>
  <si>
    <t>А16.07.001.003</t>
  </si>
  <si>
    <t>А16.07.002.009</t>
  </si>
  <si>
    <t>А16.07.002.009.1</t>
  </si>
  <si>
    <t>Восстановление зуба вкладками, виниром, полукоронкой - исскуственная эмаль (врач)</t>
  </si>
  <si>
    <t>А16.07.013</t>
  </si>
  <si>
    <t>А16.07.004</t>
  </si>
  <si>
    <t>А16.07.008.001</t>
  </si>
  <si>
    <t>Пломбирование корневого канала - пастой, 1 К/К</t>
  </si>
  <si>
    <t>Пломбирование корневого канала - гутаперчивыми штифтами, 1 К/К</t>
  </si>
  <si>
    <t>А16.07.008.002</t>
  </si>
  <si>
    <t>Закрытие перфорации стенки корневого канала зуба, 1 к/к</t>
  </si>
  <si>
    <t>А16.07.008.003</t>
  </si>
  <si>
    <t>Пульпотомия (ампутация коронковой пульпы)</t>
  </si>
  <si>
    <t>А16.07.009</t>
  </si>
  <si>
    <t>Экстирпация пульпы, 1 К/К</t>
  </si>
  <si>
    <t>А16.07.010</t>
  </si>
  <si>
    <t>Вкрытие подслизистой или поднадкостничного очага восполения в полости рта</t>
  </si>
  <si>
    <t>А16.07.011</t>
  </si>
  <si>
    <t>Вскрытие и дренирование одонтогенного абсцесса</t>
  </si>
  <si>
    <t>А16.07.012</t>
  </si>
  <si>
    <t>Отсроченный кюрретаж лунки удаленного зуба</t>
  </si>
  <si>
    <t>А16.07.017</t>
  </si>
  <si>
    <t>А16.07.020.001</t>
  </si>
  <si>
    <t>А16.07.021</t>
  </si>
  <si>
    <t>А16.07.023</t>
  </si>
  <si>
    <t>Протезирование зубов полными съемными пластиночными протезами - бюгельно-нейлоновый</t>
  </si>
  <si>
    <t>А16.07.023.1</t>
  </si>
  <si>
    <t>Операция удаления ретинированного, дистопированного или сверхкомплектоного зуба</t>
  </si>
  <si>
    <t>А16.07.023.3</t>
  </si>
  <si>
    <t>А16.07.024</t>
  </si>
  <si>
    <t>А16.07.025</t>
  </si>
  <si>
    <t>Инструментальная и медикаментозная обработка хорошо проходимого корневого канала, 1 к/к</t>
  </si>
  <si>
    <t>А16.07.025.001</t>
  </si>
  <si>
    <t>Инструментальная и медикаментозная обработка плохо проходимого корневого канала, 1 к/к</t>
  </si>
  <si>
    <t>А16.07.030.001</t>
  </si>
  <si>
    <t>Временное пломбирование лекарственным препаратом корневого канала, 1 к/к</t>
  </si>
  <si>
    <t>А16.07.030.002</t>
  </si>
  <si>
    <t>Восстановление зуба коронкой с использованием цельнолитой культивой вкладки</t>
  </si>
  <si>
    <t>А16.07.032</t>
  </si>
  <si>
    <t>Протезирование частичными съемными пластиночными протезами - пластмасса (4-11 зуб)</t>
  </si>
  <si>
    <t>А16.07.033</t>
  </si>
  <si>
    <t>А16.07.035</t>
  </si>
  <si>
    <t>Протезирование частичными съемными пластиночными протезами - пластмасса (1-4 зуб)</t>
  </si>
  <si>
    <t>Протезирование съемными бюгельными протезами</t>
  </si>
  <si>
    <t>постоянное шинирование цельнолитыми съемными конструкциями при заботлевании парадонта</t>
  </si>
  <si>
    <t>А16.07.036</t>
  </si>
  <si>
    <t>Профессиональное отбеливание зубов (зона улыбка)</t>
  </si>
  <si>
    <t>А16.07.037</t>
  </si>
  <si>
    <t>А16.07.049</t>
  </si>
  <si>
    <t>А16.07.050</t>
  </si>
  <si>
    <t>Восстановление зуба штифтовым зубом - стекловолокно</t>
  </si>
  <si>
    <t>А16.07.051</t>
  </si>
  <si>
    <t>А16.07.052</t>
  </si>
  <si>
    <t>Снятие несъемной ортопедической конструкции металлокерамика, цельнолитая</t>
  </si>
  <si>
    <t>Запечатывает фиссуры зуба герметиком</t>
  </si>
  <si>
    <t>А16.07.053.1</t>
  </si>
  <si>
    <t>А16.07.057</t>
  </si>
  <si>
    <t>А16.07.058</t>
  </si>
  <si>
    <t>Сошлифовывание твердых тканей зуба - ортопедия (обточка зуба), 1 зуб</t>
  </si>
  <si>
    <t>А16.07.063</t>
  </si>
  <si>
    <t>Сошлифовывание твердых тканей зуба - терапия (ранее не леченный зуб), 1 зуб</t>
  </si>
  <si>
    <t>А16.07.082</t>
  </si>
  <si>
    <t>Распломбировка корневого канала ранее леченного пастой, гуттаперчей, 1к/к</t>
  </si>
  <si>
    <t>Распломбировка корневого канала ранее леченного фосфат-цементом, 1к/к</t>
  </si>
  <si>
    <t>А16.07.082.001</t>
  </si>
  <si>
    <t>А16.07.082.002</t>
  </si>
  <si>
    <t>Трепанация зуба, искусственной коронки (ранее леченный зуб)</t>
  </si>
  <si>
    <t>А16.07.091</t>
  </si>
  <si>
    <t>Фиксация внутриканального штифта или вкладки</t>
  </si>
  <si>
    <t>А16.07.092</t>
  </si>
  <si>
    <t>Удаление внутриканального штифта или вкладки</t>
  </si>
  <si>
    <t>А16.07.094</t>
  </si>
  <si>
    <t>Остановка луночного кровотечения без наложения швов с использованием гемостатических материалов (Альвостаз, альвожель)</t>
  </si>
  <si>
    <t>А16.07.095.001</t>
  </si>
  <si>
    <t>Наложение шва на слизистую оболочку рта (кетгут)</t>
  </si>
  <si>
    <t>А16.07.095.002</t>
  </si>
  <si>
    <t>Ультразвуковая обработка пародонтального кармана в области зуба</t>
  </si>
  <si>
    <t>А16.07.097</t>
  </si>
  <si>
    <t>Ультразвуковое удаление наддесневых и поддесневых зубных отложений в области зуба</t>
  </si>
  <si>
    <t>А22.07.001</t>
  </si>
  <si>
    <t>Ультразвуковое расширение корневого канала зуба</t>
  </si>
  <si>
    <t>А22.07.002</t>
  </si>
  <si>
    <t>А23.07.002.001</t>
  </si>
  <si>
    <t>Изготовление кламмерагнутого из стальной проволки</t>
  </si>
  <si>
    <t>А23.07.002.009</t>
  </si>
  <si>
    <t>Изготовление фасетки литой металлической</t>
  </si>
  <si>
    <t>А23.07.002.012</t>
  </si>
  <si>
    <t>А23.07.002.029</t>
  </si>
  <si>
    <t>А23.07.002.031</t>
  </si>
  <si>
    <t>Приварка кламмера</t>
  </si>
  <si>
    <t>А23.07.002.032</t>
  </si>
  <si>
    <t>А23.07.002.033</t>
  </si>
  <si>
    <t>Починка перелома базиса самотвердеющей пластмассой</t>
  </si>
  <si>
    <t>А23.07.002.034</t>
  </si>
  <si>
    <t>Починка двух переломов базиса самотвердеющей пластмассой</t>
  </si>
  <si>
    <t>А23.07.002.036</t>
  </si>
  <si>
    <t>А23.07.002.040</t>
  </si>
  <si>
    <t>А23.07.002.041</t>
  </si>
  <si>
    <t>В01.003.004.002</t>
  </si>
  <si>
    <t>В01.003.004.004</t>
  </si>
  <si>
    <t>В01.065.004</t>
  </si>
  <si>
    <t>А16.07.004.5</t>
  </si>
  <si>
    <t>Остановка луночного кровотечения без наложения швов методом тампонады</t>
  </si>
  <si>
    <t>А06.030.002</t>
  </si>
  <si>
    <t>Описание и интерпретации рентгеновских снимков</t>
  </si>
  <si>
    <t>Остановка луночного кровотечения без наложения швов с использованием гемостатических материалов (тромбоцидная масса)</t>
  </si>
  <si>
    <t>Остановка луночного кровотечения без наложения швов с использованием гемостатических материалов (гемостатическая губка)</t>
  </si>
  <si>
    <t>Жидкий каффердам</t>
  </si>
  <si>
    <t>Изоляционная мембрана Opra Gate</t>
  </si>
  <si>
    <t>Каффердам</t>
  </si>
  <si>
    <t>№п/п</t>
  </si>
  <si>
    <t>№ Адента</t>
  </si>
  <si>
    <t>наименование</t>
  </si>
  <si>
    <t>ИТОГО</t>
  </si>
  <si>
    <t>Pl (1к/к)</t>
  </si>
  <si>
    <t>Pl (2к/к)</t>
  </si>
  <si>
    <t>Pl (3 к/к)</t>
  </si>
  <si>
    <t>Pl (4к/к)</t>
  </si>
  <si>
    <t>1 посещение</t>
  </si>
  <si>
    <t>2 посещение</t>
  </si>
  <si>
    <t>ОБЩАЯ СТОИМОСТЬ за 2 посещения</t>
  </si>
  <si>
    <t>ЛЕЧЕНИЕ ПУЛЬПИТА с Девитилизирующей пастой (Хронический пульпит К04.03)</t>
  </si>
  <si>
    <t>ЛЕЧЕНИЕ ПУЛЬПИТА с временным лекарством (Гнойный и острый пульпит) K04.01, K04.02)</t>
  </si>
  <si>
    <t>Pt (1к/к)</t>
  </si>
  <si>
    <t>Pt (2к/к)</t>
  </si>
  <si>
    <t>Pt (3 к/к)</t>
  </si>
  <si>
    <t>Pt (4к/к)</t>
  </si>
  <si>
    <t>ЛЕЧЕНИЕ Периодонтита К04.4 (К04.5, К04.6,К04.7,К04.8)</t>
  </si>
  <si>
    <t>2 и последующее посещение</t>
  </si>
  <si>
    <t>Завершающееся посещение</t>
  </si>
  <si>
    <t>Удаление однокорневого</t>
  </si>
  <si>
    <t>Удаление многокорневого</t>
  </si>
  <si>
    <t>Удаление сложное сразьединением корней</t>
  </si>
  <si>
    <t>удаление молочного зуба, скол зуба</t>
  </si>
  <si>
    <t>Удаление ретинированного, дистопированного зуба</t>
  </si>
  <si>
    <t>Хирургическая и медицинская обработка лунки, разреза</t>
  </si>
  <si>
    <t>Оплата за срочность 40%</t>
  </si>
  <si>
    <t xml:space="preserve">Трепанация зуба, искусственной коронки </t>
  </si>
  <si>
    <t>Дополнительные услуги</t>
  </si>
  <si>
    <t>Rg рентген</t>
  </si>
  <si>
    <t>Описание и интерпритация Rg</t>
  </si>
  <si>
    <t>Местное применение реминерализующих препаратов в области 1 зуба</t>
  </si>
  <si>
    <t>Адента</t>
  </si>
  <si>
    <t>цена, руб</t>
  </si>
  <si>
    <t>Хирургичиская и медобработка лунки, разреза</t>
  </si>
  <si>
    <t>Инструментальная и медикаментозная обработка плохо проходимого корневого канала, 1к/к</t>
  </si>
  <si>
    <t>Остановка кровотечения (тромбоцидная масса)</t>
  </si>
  <si>
    <t>Остановка кровотечения (гемостатическая губка)</t>
  </si>
  <si>
    <t>Изготовление временного адгезивного моста, 1 зуб</t>
  </si>
  <si>
    <t>Постоянная фиксация коронки - Фуджи</t>
  </si>
  <si>
    <t>Коррекция после гарантийного срока или стороний протез</t>
  </si>
  <si>
    <t>Цистотомия и цистэктомия</t>
  </si>
  <si>
    <t>Лоскутная операция в полости рта</t>
  </si>
  <si>
    <t>Пластика перфорации верхнечелюсной пластики</t>
  </si>
  <si>
    <t>Коррекция объема слизистой, 1 обл</t>
  </si>
  <si>
    <t>Устранение рецессии десны (1-2 зуба)</t>
  </si>
  <si>
    <t>Устранение рецессии десны (в области 1 сегмента)</t>
  </si>
  <si>
    <t>1 поверхность</t>
  </si>
  <si>
    <t>A16.07.002.001</t>
  </si>
  <si>
    <t>A16.07.002.011</t>
  </si>
  <si>
    <t>A16.07.002.012.2</t>
  </si>
  <si>
    <t xml:space="preserve">ПРАЙС-ЛИСТ ЦЕН </t>
  </si>
  <si>
    <t>Приказ Минздрава России от 13.10.2017 N 804н "Об утверждении номенклатуры медицинских услуг"</t>
  </si>
  <si>
    <t>Наименование услуг</t>
  </si>
  <si>
    <t>единица измерения</t>
  </si>
  <si>
    <t>Цена, руб.</t>
  </si>
  <si>
    <t>Осмотр, дополнительные иследования:</t>
  </si>
  <si>
    <t>В.01.065.003</t>
  </si>
  <si>
    <t>Прием (осмотр,консультация) зубного врача  первичный, 1 раз в год</t>
  </si>
  <si>
    <t>Прием (осмотр,консультация) зубного врача  повторный</t>
  </si>
  <si>
    <t xml:space="preserve">B01.065.007         </t>
  </si>
  <si>
    <t xml:space="preserve">Прием (осмотр, консультация) врача-стоматолога первичный                            </t>
  </si>
  <si>
    <t xml:space="preserve">B01.065.008         </t>
  </si>
  <si>
    <t xml:space="preserve">Прием (осмотр, консультация) врача-стоматолога повторный    </t>
  </si>
  <si>
    <t>1 снимок</t>
  </si>
  <si>
    <t>Анестезия:</t>
  </si>
  <si>
    <t>1сигмент</t>
  </si>
  <si>
    <t>1 карпула</t>
  </si>
  <si>
    <t>Терапевтические услуги:</t>
  </si>
  <si>
    <t>Лечение кариеса зубов и другие заболевания трвердых тканей зуба:</t>
  </si>
  <si>
    <t>1 зуб</t>
  </si>
  <si>
    <t>Восстановление  зуба:</t>
  </si>
  <si>
    <t>С использованием стеклоиномерных цементов и материалов химического отверждения</t>
  </si>
  <si>
    <t>Эндодонтические виды работ</t>
  </si>
  <si>
    <t>1 корневой канал</t>
  </si>
  <si>
    <t>С использованем фотополимеров:</t>
  </si>
  <si>
    <t>1 штифт</t>
  </si>
  <si>
    <t>1  штифт</t>
  </si>
  <si>
    <t>Дополнительные услуги по уходу за полостью рта</t>
  </si>
  <si>
    <t>1 шт</t>
  </si>
  <si>
    <t>1 процедура</t>
  </si>
  <si>
    <t>1 сегмент 8 зубов</t>
  </si>
  <si>
    <t>4 сегмента</t>
  </si>
  <si>
    <t>Ортопедические услуги</t>
  </si>
  <si>
    <t>Слепки и доп.услуги:</t>
  </si>
  <si>
    <t>1 ед</t>
  </si>
  <si>
    <t>1 изделие</t>
  </si>
  <si>
    <t>1 слепок</t>
  </si>
  <si>
    <t xml:space="preserve"> 1 зуб</t>
  </si>
  <si>
    <t>Ортопедические изделия:</t>
  </si>
  <si>
    <t>Приварка зуба или кламмера (последующий)</t>
  </si>
  <si>
    <t>Хирургические услуги</t>
  </si>
  <si>
    <t>Удаление зуба (без учета стоимости анестезию, кровоостанавливающих материалов):</t>
  </si>
  <si>
    <t>Внутриротавые операции (без учета стоимости анестезию, кровоостанавливающих материалов)</t>
  </si>
  <si>
    <t>2 ед</t>
  </si>
  <si>
    <t xml:space="preserve"> 1 ед</t>
  </si>
  <si>
    <t>Лечение перекоронита (промывание, рассечение или иссечение капюшона)</t>
  </si>
  <si>
    <t>Резекция верхушки корня - Гемисекция</t>
  </si>
  <si>
    <t>Мед.обработка и остановка луночного кровотечения</t>
  </si>
  <si>
    <t>г. Петрозаводск</t>
  </si>
  <si>
    <t>код адента</t>
  </si>
  <si>
    <t>Силиконовый блок</t>
  </si>
  <si>
    <t>1 услуга</t>
  </si>
  <si>
    <t>Удаление наддесневых и поддесневых зубных отложений в области зуба ручным методом, 1 зуб</t>
  </si>
  <si>
    <t xml:space="preserve">A16.07.002.003, А16.07.002.005.2      </t>
  </si>
  <si>
    <t>не доступна</t>
  </si>
  <si>
    <t>Восстановление зуба вкладками, виниром, полукоронкой, коронкой - E-MAX керамика, 1 ед</t>
  </si>
  <si>
    <t>Восстановление зуба вкладками, виниром, полукоронкой, коронка - Цирконий, 1 ед</t>
  </si>
  <si>
    <t>Протезирование зубов полными съемными пластиночными протезами - нейлоновый Acry-Free</t>
  </si>
  <si>
    <t>Протезирование частичными съемными пластиночными протезами - нейлоновые (2-11 зуб)</t>
  </si>
  <si>
    <t>Изготовление эластичной прокладки (лабараторный метод) Лабратория Эсте-Дент</t>
  </si>
  <si>
    <t>Изготовление ретенционная шина</t>
  </si>
  <si>
    <t>Изготовление воскового валика (прикусной)</t>
  </si>
  <si>
    <t>Услуги по ремонту протеза Эсте Дент:</t>
  </si>
  <si>
    <t>ЛЕЧЕНИЕ КАРИЕСА с использование Стеклоиномерных цементов и материалов хим.отверждения</t>
  </si>
  <si>
    <t>Первичный осмотр</t>
  </si>
  <si>
    <t>515 или 1</t>
  </si>
  <si>
    <t>516 или 2</t>
  </si>
  <si>
    <t>Повторный осмотр</t>
  </si>
  <si>
    <t>Пульпит</t>
  </si>
  <si>
    <t>Pl 1к/к</t>
  </si>
  <si>
    <t>2к/к</t>
  </si>
  <si>
    <t>3к/к</t>
  </si>
  <si>
    <t>4к/к</t>
  </si>
  <si>
    <t>Наложение шва кетгут</t>
  </si>
  <si>
    <t>Утвердил Генеральный директор М.А. Сокольских</t>
  </si>
  <si>
    <t>Профессиональная гигиена полости рта (комплексная чистка)</t>
  </si>
  <si>
    <t>Профессиональная гигиена полости рта (комплексная чистка) через полгода</t>
  </si>
  <si>
    <t>Восстановление зуба штифтовым зубом - анкерный</t>
  </si>
  <si>
    <t>А16.07.051.01</t>
  </si>
  <si>
    <t>А16.07.002.013</t>
  </si>
  <si>
    <t>Наложение лечебной прокладки</t>
  </si>
  <si>
    <t>1 обл.</t>
  </si>
  <si>
    <t>Изготовление композитной культевой вкладки со стекловолокном или анкерным штифтом</t>
  </si>
  <si>
    <t>А16.07.32</t>
  </si>
  <si>
    <t>Восстановление зуба пломбой I, II, III, V, IV класс по Блэку с использованием стоматологических цементов</t>
  </si>
  <si>
    <t xml:space="preserve">Восстановление зуба пломбой VI класс по Блэку с использованием стоматологических цементов </t>
  </si>
  <si>
    <t xml:space="preserve"> A16.07.002.005</t>
  </si>
  <si>
    <t xml:space="preserve">Восстановление зуба пломбой I, II, III, V,IV класс по Блэку с использованием материалов химического отверждения </t>
  </si>
  <si>
    <t xml:space="preserve">A16.07.002.002, </t>
  </si>
  <si>
    <t>А16.07.002.006</t>
  </si>
  <si>
    <t xml:space="preserve">Восстановление зуба пломбой VI класс по Блэку с использованием материалов химического отверждения </t>
  </si>
  <si>
    <t>1верхность</t>
  </si>
  <si>
    <t xml:space="preserve">Восстановление зуба пломбой  с использованием стоматологических цементов  при разрушении зуба на 1/2                                                                                                                           </t>
  </si>
  <si>
    <t xml:space="preserve">Восстановление зуба пломбой I ,V, VI класс по Блэку с использованием материалов из фотополимеров </t>
  </si>
  <si>
    <t xml:space="preserve">A16.07.002.010, </t>
  </si>
  <si>
    <t xml:space="preserve"> A16.07.002.012</t>
  </si>
  <si>
    <t>Восстановление зуба пломбой II,III класс по Блэку с использованием материалов из фотополимеров</t>
  </si>
  <si>
    <t>Восстановление зуба пломбой IV класс по Блэку с использованием материалов из фотополимеров</t>
  </si>
  <si>
    <t>Восстановление зуба пломбой с использованием материалов из фотополимеров при разрушении зуба на 1/2</t>
  </si>
  <si>
    <t>А16.07.030.005</t>
  </si>
  <si>
    <t>Повторная инструментальная и медикаментозная обработка корневого кнала ранее леченного зуба</t>
  </si>
  <si>
    <t>Коронки безметалловые - E-MAX керамика, 1 ед</t>
  </si>
  <si>
    <t>Коронки безметалловые - Цирконий, 1 ед</t>
  </si>
  <si>
    <t>Пластмассовая коронка</t>
  </si>
  <si>
    <t>Металлокерамическая коронка</t>
  </si>
  <si>
    <t>Полный Съемный пластинчатый протез (ПСПП)</t>
  </si>
  <si>
    <t xml:space="preserve"> Полными съемными пластиночными протезами - НЕЙЛОНОВЫЙ Acry-Free</t>
  </si>
  <si>
    <t>Полными съемными пластиночными протезами - БЮГЕЛЬНО-НЕЙЛОНОВЫЙ</t>
  </si>
  <si>
    <t>КУЛЬТЕВАЯ ВКЛАДКА</t>
  </si>
  <si>
    <t>частичными съемными пластиночными протезами - ЧСПП пластмасса (4-11 зуб)</t>
  </si>
  <si>
    <t>частичными съемными пластиночными протезами - НЕЙЛОНОВЫЙ (2-11 зуб)</t>
  </si>
  <si>
    <t>частичными съемными пластиночными протезами - ЧСПП пластмасса (1-4 зуб)</t>
  </si>
  <si>
    <t>Протезирование съемными БЮГЕЛЬНЫЙ протезами</t>
  </si>
  <si>
    <t>КЛАММЕР</t>
  </si>
  <si>
    <t>ФАСЕТКА для мет коронки</t>
  </si>
  <si>
    <t>ШТАМПОВАННАЯ КОРОНКА</t>
  </si>
  <si>
    <t>ЦЕЛЬНОЛИТАЯ КОРОНКА</t>
  </si>
  <si>
    <t>МЕТАЛЛОПЛАСТМАССОВАЯ коронка</t>
  </si>
  <si>
    <t>ПЕРЕБАЗИРОВКА протеза</t>
  </si>
  <si>
    <t>Приварка зуба + слепок 550 руб</t>
  </si>
  <si>
    <t>ДОП. УСЛУГИ</t>
  </si>
  <si>
    <t>Изготовление культивой вкладки (врач)</t>
  </si>
  <si>
    <t>Альгинатный слепок</t>
  </si>
  <si>
    <t>Силиконовый слепок С</t>
  </si>
  <si>
    <t>Силиконовый слепок А</t>
  </si>
  <si>
    <t>Постоянная фиксация - Фуджи</t>
  </si>
  <si>
    <t>Обточка зуба</t>
  </si>
  <si>
    <t>Диагностические модели</t>
  </si>
  <si>
    <t>Фиксация вкладки</t>
  </si>
  <si>
    <t>Частичный Съемный Пластинчатый протез (ЧСПП)</t>
  </si>
  <si>
    <t>Полный Съемный Пластинчатый протез (ПСПП)</t>
  </si>
  <si>
    <t>Наименование</t>
  </si>
  <si>
    <t>Прикусной валик</t>
  </si>
  <si>
    <t>Диагностический моделя</t>
  </si>
  <si>
    <t>кламмер</t>
  </si>
  <si>
    <t>2 шт</t>
  </si>
  <si>
    <t>ИТОГО:</t>
  </si>
  <si>
    <t xml:space="preserve"> Протез ЧСПП, ПСПП, Akri Fry</t>
  </si>
  <si>
    <t>1 шт -465</t>
  </si>
  <si>
    <t>1 шт - 452</t>
  </si>
  <si>
    <t>1 шт-453</t>
  </si>
  <si>
    <t>Нейлоновый протез Akry Fry</t>
  </si>
  <si>
    <t>шт</t>
  </si>
  <si>
    <t>Штампованная коронка</t>
  </si>
  <si>
    <t>Цельнолитая коронка</t>
  </si>
  <si>
    <t>Цельнолитая коронка с вкладкой</t>
  </si>
  <si>
    <t>Металлокерамическая коронка с вкладкой</t>
  </si>
  <si>
    <t>Металлопластмассовая коронка</t>
  </si>
  <si>
    <t>Силиконовый слепок</t>
  </si>
  <si>
    <t>1шт</t>
  </si>
  <si>
    <t>Культевая вкладка</t>
  </si>
  <si>
    <t>Фиксация коронки</t>
  </si>
  <si>
    <t>2 шт+528 код</t>
  </si>
  <si>
    <t>Коронка</t>
  </si>
  <si>
    <t>1 шт - 434</t>
  </si>
  <si>
    <t>1 шт - 501</t>
  </si>
  <si>
    <t>1 шт - 524</t>
  </si>
  <si>
    <t>1 шт - 435</t>
  </si>
  <si>
    <t>1 шт -435</t>
  </si>
  <si>
    <t>1 шт - 436</t>
  </si>
  <si>
    <t>ФОТОПОЛИМЕР</t>
  </si>
  <si>
    <t>При среднем кариесе</t>
  </si>
  <si>
    <t>Пломба</t>
  </si>
  <si>
    <t>11 код</t>
  </si>
  <si>
    <t>425 код</t>
  </si>
  <si>
    <t>10 код</t>
  </si>
  <si>
    <t>68 код</t>
  </si>
  <si>
    <t>СТЕКЛОИНОМЕНЫЙ ЦЕМЕТР (ВИТРЕМЕР)</t>
  </si>
  <si>
    <t>Восстановление зуба пломбой I ,II, IIIV, VI класс по Блэку с использованием материалов из стек. цемента</t>
  </si>
  <si>
    <t>Восстановление зуба пломбой IV класс по Блэку с использованием материалов из стек. Цемента</t>
  </si>
  <si>
    <t>5 код</t>
  </si>
  <si>
    <t>6 код</t>
  </si>
  <si>
    <t>Восстановление зуба пломбой с использованием материалов из стек. цемента при разрушении зуба на 1/2</t>
  </si>
  <si>
    <t>9 код</t>
  </si>
  <si>
    <r>
      <t>Пломба (спросить у врач класс по Блэк) обычно к</t>
    </r>
    <r>
      <rPr>
        <u/>
        <sz val="11"/>
        <color theme="1"/>
        <rFont val="Calibri"/>
        <family val="2"/>
        <charset val="204"/>
        <scheme val="minor"/>
      </rPr>
      <t>од 10</t>
    </r>
  </si>
  <si>
    <t>Повторная инструментальная обработка корневого канала</t>
  </si>
  <si>
    <t>Пломба (спросить у врача класс пот Блэк) обычно код 10</t>
  </si>
  <si>
    <t>Повторная обработка корневого канала</t>
  </si>
  <si>
    <t>ПЛОМБА (спросить у врача класс по Блэк) обычно код 10</t>
  </si>
  <si>
    <t>ОБЩАЯ СТОИМОСТЬ за 3 посещения</t>
  </si>
  <si>
    <t>А16.07.002.009.2</t>
  </si>
  <si>
    <t>Наложение временной пломбы - clip, Fuji</t>
  </si>
  <si>
    <t>Наложение временной пломбы - septo-pack</t>
  </si>
  <si>
    <t>А16.07.025.2</t>
  </si>
  <si>
    <t>Избирательное полирование зуба с Detartrin, Mira</t>
  </si>
  <si>
    <r>
      <t xml:space="preserve">ПРИ ГЛУБОКОМ КАРИЕСЕ ДОБАВИТЬ КОД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25 </t>
    </r>
    <r>
      <rPr>
        <b/>
        <i/>
        <sz val="11"/>
        <color theme="1"/>
        <rFont val="Calibri"/>
        <family val="2"/>
        <charset val="204"/>
        <scheme val="minor"/>
      </rPr>
      <t>- Наложение лечебной прокладки - 440 руб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</si>
</sst>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р.&quot;_-;\-* #,##0\ &quot;р.&quot;_-;_-* &quot;-&quot;\ &quot;р.&quot;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50">
    <xf numFmtId="0" fontId="0" fillId="0" borderId="0" xfId="0"/>
    <xf numFmtId="0" fontId="0" fillId="0" borderId="5" xfId="0" applyFont="1" applyBorder="1"/>
    <xf numFmtId="0" fontId="0" fillId="0" borderId="6" xfId="0" applyFont="1" applyBorder="1" applyAlignment="1">
      <alignment horizontal="left" vertical="distributed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 vertical="distributed"/>
    </xf>
    <xf numFmtId="0" fontId="0" fillId="0" borderId="1" xfId="0" applyFont="1" applyBorder="1" applyAlignment="1">
      <alignment horizontal="center" vertical="distributed"/>
    </xf>
    <xf numFmtId="0" fontId="0" fillId="0" borderId="1" xfId="0" applyFont="1" applyFill="1" applyBorder="1" applyAlignment="1">
      <alignment horizontal="center" vertical="distributed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0" fillId="0" borderId="1" xfId="0" applyFont="1" applyFill="1" applyBorder="1" applyAlignment="1">
      <alignment horizontal="left" vertical="distributed"/>
    </xf>
    <xf numFmtId="0" fontId="0" fillId="0" borderId="1" xfId="0" applyBorder="1" applyAlignment="1">
      <alignment vertical="distributed"/>
    </xf>
    <xf numFmtId="0" fontId="0" fillId="0" borderId="1" xfId="0" applyFill="1" applyBorder="1"/>
    <xf numFmtId="0" fontId="0" fillId="0" borderId="1" xfId="0" applyFill="1" applyBorder="1" applyAlignment="1">
      <alignment vertical="distributed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distributed"/>
    </xf>
    <xf numFmtId="0" fontId="3" fillId="3" borderId="1" xfId="0" applyFont="1" applyFill="1" applyBorder="1" applyAlignment="1">
      <alignment horizontal="left" vertical="distributed"/>
    </xf>
    <xf numFmtId="0" fontId="5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distributed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distributed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distributed"/>
    </xf>
    <xf numFmtId="0" fontId="7" fillId="0" borderId="1" xfId="0" applyFont="1" applyBorder="1" applyAlignment="1">
      <alignment horizontal="center" vertical="distributed"/>
    </xf>
    <xf numFmtId="0" fontId="8" fillId="0" borderId="1" xfId="0" applyFont="1" applyBorder="1" applyAlignment="1">
      <alignment horizontal="center" vertical="distributed"/>
    </xf>
    <xf numFmtId="49" fontId="8" fillId="0" borderId="1" xfId="0" applyNumberFormat="1" applyFont="1" applyFill="1" applyBorder="1" applyAlignment="1">
      <alignment horizontal="center" vertical="distributed" wrapText="1" shrinkToFit="1"/>
    </xf>
    <xf numFmtId="0" fontId="8" fillId="0" borderId="1" xfId="0" applyFont="1" applyFill="1" applyBorder="1" applyAlignment="1">
      <alignment horizontal="center" vertical="distributed"/>
    </xf>
    <xf numFmtId="49" fontId="7" fillId="0" borderId="1" xfId="0" applyNumberFormat="1" applyFont="1" applyFill="1" applyBorder="1" applyAlignment="1">
      <alignment horizontal="center" vertical="distributed" wrapText="1" shrinkToFit="1"/>
    </xf>
    <xf numFmtId="49" fontId="7" fillId="0" borderId="1" xfId="0" applyNumberFormat="1" applyFont="1" applyFill="1" applyBorder="1" applyAlignment="1">
      <alignment horizontal="distributed" vertical="center" wrapText="1" shrinkToFi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distributed"/>
    </xf>
    <xf numFmtId="14" fontId="7" fillId="0" borderId="0" xfId="0" applyNumberFormat="1" applyFont="1"/>
    <xf numFmtId="0" fontId="7" fillId="0" borderId="0" xfId="0" applyFont="1"/>
    <xf numFmtId="0" fontId="7" fillId="0" borderId="1" xfId="0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 vertical="distributed"/>
    </xf>
    <xf numFmtId="0" fontId="7" fillId="2" borderId="1" xfId="0" applyFont="1" applyFill="1" applyBorder="1" applyAlignment="1">
      <alignment horizontal="center"/>
    </xf>
    <xf numFmtId="42" fontId="7" fillId="2" borderId="1" xfId="0" applyNumberFormat="1" applyFont="1" applyFill="1" applyBorder="1"/>
    <xf numFmtId="164" fontId="7" fillId="2" borderId="1" xfId="0" applyNumberFormat="1" applyFont="1" applyFill="1" applyBorder="1"/>
    <xf numFmtId="0" fontId="7" fillId="5" borderId="1" xfId="0" applyFont="1" applyFill="1" applyBorder="1"/>
    <xf numFmtId="9" fontId="7" fillId="0" borderId="1" xfId="0" applyNumberFormat="1" applyFont="1" applyBorder="1"/>
    <xf numFmtId="0" fontId="7" fillId="2" borderId="1" xfId="0" applyNumberFormat="1" applyFont="1" applyFill="1" applyBorder="1"/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0" xfId="0" applyNumberFormat="1" applyFont="1" applyFill="1" applyBorder="1"/>
    <xf numFmtId="0" fontId="7" fillId="2" borderId="0" xfId="0" applyFont="1" applyFill="1" applyBorder="1" applyAlignment="1">
      <alignment horizontal="left" vertical="distributed"/>
    </xf>
    <xf numFmtId="164" fontId="7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/>
    <xf numFmtId="0" fontId="10" fillId="2" borderId="0" xfId="0" applyFont="1" applyFill="1" applyBorder="1"/>
    <xf numFmtId="0" fontId="0" fillId="0" borderId="3" xfId="0" applyFill="1" applyBorder="1"/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3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7" fillId="5" borderId="3" xfId="0" applyFont="1" applyFill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2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left" vertical="distributed"/>
    </xf>
    <xf numFmtId="164" fontId="7" fillId="2" borderId="3" xfId="0" applyNumberFormat="1" applyFont="1" applyFill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distributed"/>
    </xf>
    <xf numFmtId="0" fontId="0" fillId="6" borderId="1" xfId="0" applyFill="1" applyBorder="1"/>
    <xf numFmtId="0" fontId="3" fillId="0" borderId="1" xfId="0" applyFont="1" applyFill="1" applyBorder="1"/>
    <xf numFmtId="42" fontId="7" fillId="2" borderId="1" xfId="0" applyNumberFormat="1" applyFont="1" applyFill="1" applyBorder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8" fillId="0" borderId="1" xfId="0" applyFont="1" applyBorder="1" applyAlignment="1">
      <alignment horizontal="center" vertical="distributed" wrapText="1"/>
    </xf>
    <xf numFmtId="0" fontId="7" fillId="0" borderId="1" xfId="0" applyFont="1" applyFill="1" applyBorder="1" applyAlignment="1">
      <alignment horizontal="center" vertical="distributed" wrapText="1"/>
    </xf>
    <xf numFmtId="0" fontId="8" fillId="0" borderId="1" xfId="0" applyFont="1" applyFill="1" applyBorder="1" applyAlignment="1">
      <alignment horizontal="center" vertical="distributed" wrapText="1"/>
    </xf>
    <xf numFmtId="164" fontId="7" fillId="2" borderId="1" xfId="0" applyNumberFormat="1" applyFont="1" applyFill="1" applyBorder="1" applyAlignment="1">
      <alignment horizontal="center" vertical="distributed"/>
    </xf>
    <xf numFmtId="0" fontId="7" fillId="5" borderId="1" xfId="0" applyFont="1" applyFill="1" applyBorder="1" applyAlignment="1">
      <alignment horizontal="center" vertical="distributed"/>
    </xf>
    <xf numFmtId="0" fontId="8" fillId="2" borderId="1" xfId="0" applyFont="1" applyFill="1" applyBorder="1" applyAlignment="1">
      <alignment horizontal="center" vertical="distributed" wrapText="1"/>
    </xf>
    <xf numFmtId="0" fontId="8" fillId="0" borderId="9" xfId="0" applyFont="1" applyFill="1" applyBorder="1" applyAlignment="1">
      <alignment horizontal="center" vertical="distributed" wrapText="1"/>
    </xf>
    <xf numFmtId="0" fontId="0" fillId="0" borderId="0" xfId="0" applyBorder="1"/>
    <xf numFmtId="0" fontId="0" fillId="0" borderId="0" xfId="0" applyFill="1" applyBorder="1"/>
    <xf numFmtId="0" fontId="0" fillId="6" borderId="1" xfId="0" applyFill="1" applyBorder="1" applyAlignment="1">
      <alignment horizontal="center" vertical="distributed"/>
    </xf>
    <xf numFmtId="0" fontId="0" fillId="2" borderId="1" xfId="0" applyFill="1" applyBorder="1" applyAlignment="1">
      <alignment horizontal="center" vertical="distributed"/>
    </xf>
    <xf numFmtId="0" fontId="0" fillId="0" borderId="1" xfId="0" applyFill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0" fillId="4" borderId="1" xfId="0" applyFont="1" applyFill="1" applyBorder="1" applyAlignment="1">
      <alignment horizontal="center" vertical="distributed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distributed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distributed"/>
    </xf>
    <xf numFmtId="1" fontId="0" fillId="0" borderId="0" xfId="0" applyNumberFormat="1"/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distributed"/>
    </xf>
    <xf numFmtId="0" fontId="7" fillId="5" borderId="7" xfId="0" applyFont="1" applyFill="1" applyBorder="1" applyAlignment="1">
      <alignment horizontal="center" vertical="distributed"/>
    </xf>
    <xf numFmtId="0" fontId="7" fillId="5" borderId="8" xfId="0" applyFont="1" applyFill="1" applyBorder="1" applyAlignment="1">
      <alignment horizontal="center" vertical="distributed"/>
    </xf>
    <xf numFmtId="0" fontId="7" fillId="5" borderId="9" xfId="0" applyFont="1" applyFill="1" applyBorder="1" applyAlignment="1">
      <alignment horizontal="center" vertical="distributed"/>
    </xf>
    <xf numFmtId="0" fontId="5" fillId="4" borderId="1" xfId="0" applyFont="1" applyFill="1" applyBorder="1" applyAlignment="1">
      <alignment horizontal="center" vertical="distributed"/>
    </xf>
    <xf numFmtId="0" fontId="7" fillId="5" borderId="1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distributed"/>
    </xf>
    <xf numFmtId="0" fontId="2" fillId="0" borderId="12" xfId="0" applyFont="1" applyBorder="1" applyAlignment="1">
      <alignment horizontal="center" vertical="distributed"/>
    </xf>
    <xf numFmtId="0" fontId="2" fillId="0" borderId="8" xfId="0" applyFont="1" applyBorder="1" applyAlignment="1">
      <alignment horizontal="center" vertical="distributed"/>
    </xf>
    <xf numFmtId="0" fontId="8" fillId="0" borderId="7" xfId="0" applyFont="1" applyFill="1" applyBorder="1" applyAlignment="1">
      <alignment horizontal="center" vertical="distributed" wrapText="1"/>
    </xf>
    <xf numFmtId="0" fontId="8" fillId="0" borderId="8" xfId="0" applyFont="1" applyFill="1" applyBorder="1" applyAlignment="1">
      <alignment horizontal="center" vertical="distributed" wrapText="1"/>
    </xf>
    <xf numFmtId="0" fontId="8" fillId="0" borderId="9" xfId="0" applyFont="1" applyFill="1" applyBorder="1" applyAlignment="1">
      <alignment horizontal="center" vertical="distributed" wrapText="1"/>
    </xf>
    <xf numFmtId="0" fontId="4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Обычный_расчеты нейрохир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0</xdr:row>
      <xdr:rowOff>9524</xdr:rowOff>
    </xdr:from>
    <xdr:ext cx="5474063" cy="952501"/>
    <xdr:sp macro="" textlink="">
      <xdr:nvSpPr>
        <xdr:cNvPr id="2" name="TextBox 1"/>
        <xdr:cNvSpPr txBox="1"/>
      </xdr:nvSpPr>
      <xdr:spPr>
        <a:xfrm>
          <a:off x="581025" y="9524"/>
          <a:ext cx="5474063" cy="952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Общество с</a:t>
          </a:r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ограниченной ответственностью "Дирекция ведомственных дорог"</a:t>
          </a:r>
          <a:endParaRPr lang="ru-RU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185013, Республика Карелия, г. Петрозаводск, ул. Боровая 10В (р-н Железнодорожный)</a:t>
          </a:r>
        </a:p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тел/факс (814)774420,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e-mail:dvd@onego.ru, http://www.stom-dvd.ru</a:t>
          </a:r>
        </a:p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ОГРН/ ОКПО 1021000531969/46715550</a:t>
          </a:r>
        </a:p>
        <a:p>
          <a:pPr algn="ctr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ИНН/КПП 1001081822/100101001</a:t>
          </a:r>
        </a:p>
        <a:p>
          <a:pPr algn="l"/>
          <a:r>
            <a:rPr lang="ru-RU" sz="1100"/>
            <a:t>01.12.2020гг                                                                                                       г. Петрозаводск</a:t>
          </a:r>
        </a:p>
        <a:p>
          <a:pPr algn="ctr"/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activeCell="D39" sqref="D39"/>
    </sheetView>
  </sheetViews>
  <sheetFormatPr defaultRowHeight="15" x14ac:dyDescent="0.25"/>
  <cols>
    <col min="3" max="3" width="22.28515625" customWidth="1"/>
    <col min="4" max="4" width="48.85546875" customWidth="1"/>
    <col min="5" max="5" width="14.5703125" customWidth="1"/>
  </cols>
  <sheetData>
    <row r="1" spans="1:6" ht="15" customHeight="1" x14ac:dyDescent="0.25">
      <c r="A1" s="114" t="s">
        <v>222</v>
      </c>
      <c r="B1" s="114"/>
      <c r="C1" s="114"/>
      <c r="D1" s="114"/>
      <c r="E1" s="114"/>
      <c r="F1" s="114"/>
    </row>
    <row r="2" spans="1:6" ht="38.25" customHeight="1" x14ac:dyDescent="0.25">
      <c r="A2" s="36">
        <v>515</v>
      </c>
      <c r="B2" s="37"/>
      <c r="C2" s="38" t="s">
        <v>223</v>
      </c>
      <c r="D2" s="39" t="s">
        <v>224</v>
      </c>
      <c r="E2" s="39" t="s">
        <v>174</v>
      </c>
      <c r="F2" s="37">
        <v>500</v>
      </c>
    </row>
    <row r="3" spans="1:6" ht="38.25" customHeight="1" x14ac:dyDescent="0.25">
      <c r="A3" s="36">
        <v>516</v>
      </c>
      <c r="B3" s="37"/>
      <c r="C3" s="38" t="s">
        <v>156</v>
      </c>
      <c r="D3" s="39" t="s">
        <v>225</v>
      </c>
      <c r="E3" s="39" t="s">
        <v>174</v>
      </c>
      <c r="F3" s="37">
        <v>200</v>
      </c>
    </row>
    <row r="4" spans="1:6" ht="45" customHeight="1" x14ac:dyDescent="0.25">
      <c r="A4" s="37">
        <v>1</v>
      </c>
      <c r="B4" s="37"/>
      <c r="C4" s="40" t="s">
        <v>226</v>
      </c>
      <c r="D4" s="39" t="s">
        <v>227</v>
      </c>
      <c r="E4" s="39" t="s">
        <v>174</v>
      </c>
      <c r="F4" s="37">
        <v>500</v>
      </c>
    </row>
    <row r="5" spans="1:6" ht="56.25" customHeight="1" x14ac:dyDescent="0.25">
      <c r="A5" s="37">
        <v>2</v>
      </c>
      <c r="B5" s="37"/>
      <c r="C5" s="40" t="s">
        <v>228</v>
      </c>
      <c r="D5" s="39" t="s">
        <v>229</v>
      </c>
      <c r="E5" s="39" t="s">
        <v>174</v>
      </c>
      <c r="F5" s="37">
        <v>200</v>
      </c>
    </row>
    <row r="6" spans="1:6" ht="47.25" customHeight="1" x14ac:dyDescent="0.25">
      <c r="A6" s="37">
        <v>405</v>
      </c>
      <c r="B6" s="37"/>
      <c r="C6" s="36" t="s">
        <v>31</v>
      </c>
      <c r="D6" s="36" t="s">
        <v>30</v>
      </c>
      <c r="E6" s="41" t="s">
        <v>230</v>
      </c>
      <c r="F6" s="34">
        <v>330</v>
      </c>
    </row>
    <row r="7" spans="1:6" ht="62.25" customHeight="1" x14ac:dyDescent="0.25">
      <c r="A7" s="37">
        <v>526</v>
      </c>
      <c r="B7" s="37"/>
      <c r="C7" s="36" t="s">
        <v>159</v>
      </c>
      <c r="D7" s="36" t="s">
        <v>160</v>
      </c>
      <c r="E7" s="41" t="s">
        <v>174</v>
      </c>
      <c r="F7" s="34">
        <v>165</v>
      </c>
    </row>
    <row r="8" spans="1:6" ht="37.5" customHeight="1" x14ac:dyDescent="0.25">
      <c r="A8" s="37">
        <v>412</v>
      </c>
      <c r="B8" s="37"/>
      <c r="C8" s="36" t="s">
        <v>45</v>
      </c>
      <c r="D8" s="36" t="s">
        <v>44</v>
      </c>
      <c r="E8" s="41" t="s">
        <v>174</v>
      </c>
      <c r="F8" s="34">
        <v>385</v>
      </c>
    </row>
    <row r="9" spans="1:6" x14ac:dyDescent="0.25">
      <c r="A9" s="114" t="s">
        <v>231</v>
      </c>
      <c r="B9" s="114"/>
      <c r="C9" s="114"/>
      <c r="D9" s="114"/>
      <c r="E9" s="114"/>
      <c r="F9" s="114"/>
    </row>
    <row r="10" spans="1:6" ht="20.100000000000001" customHeight="1" x14ac:dyDescent="0.25">
      <c r="A10" s="34">
        <v>513</v>
      </c>
      <c r="B10" s="37"/>
      <c r="C10" s="36" t="s">
        <v>155</v>
      </c>
      <c r="D10" s="36" t="s">
        <v>7</v>
      </c>
      <c r="E10" s="41" t="s">
        <v>232</v>
      </c>
      <c r="F10" s="34">
        <v>200</v>
      </c>
    </row>
    <row r="11" spans="1:6" ht="27.75" customHeight="1" x14ac:dyDescent="0.25">
      <c r="A11" s="34">
        <v>514</v>
      </c>
      <c r="B11" s="37"/>
      <c r="C11" s="36" t="s">
        <v>155</v>
      </c>
      <c r="D11" s="36" t="s">
        <v>8</v>
      </c>
      <c r="E11" s="41" t="s">
        <v>233</v>
      </c>
      <c r="F11" s="34">
        <v>600</v>
      </c>
    </row>
    <row r="12" spans="1:6" ht="21.75" customHeight="1" x14ac:dyDescent="0.25">
      <c r="A12" s="34">
        <v>512</v>
      </c>
      <c r="B12" s="37"/>
      <c r="C12" s="36" t="s">
        <v>154</v>
      </c>
      <c r="D12" s="36" t="s">
        <v>6</v>
      </c>
      <c r="E12" s="41" t="s">
        <v>233</v>
      </c>
      <c r="F12" s="34">
        <v>800</v>
      </c>
    </row>
    <row r="13" spans="1:6" x14ac:dyDescent="0.25">
      <c r="A13" s="114" t="s">
        <v>234</v>
      </c>
      <c r="B13" s="114"/>
      <c r="C13" s="114"/>
      <c r="D13" s="114"/>
      <c r="E13" s="114"/>
      <c r="F13" s="114"/>
    </row>
    <row r="14" spans="1:6" x14ac:dyDescent="0.25">
      <c r="A14" s="114" t="s">
        <v>235</v>
      </c>
      <c r="B14" s="114"/>
      <c r="C14" s="114"/>
      <c r="D14" s="114"/>
      <c r="E14" s="114"/>
      <c r="F14" s="114"/>
    </row>
    <row r="15" spans="1:6" ht="30.75" customHeight="1" x14ac:dyDescent="0.25">
      <c r="A15" s="34">
        <v>479</v>
      </c>
      <c r="B15" s="37"/>
      <c r="C15" s="36" t="s">
        <v>111</v>
      </c>
      <c r="D15" s="36" t="s">
        <v>110</v>
      </c>
      <c r="E15" s="41" t="s">
        <v>236</v>
      </c>
      <c r="F15" s="34">
        <v>990</v>
      </c>
    </row>
    <row r="16" spans="1:6" ht="33.75" customHeight="1" x14ac:dyDescent="0.25">
      <c r="A16" s="34">
        <v>409</v>
      </c>
      <c r="B16" s="37"/>
      <c r="C16" s="36" t="s">
        <v>40</v>
      </c>
      <c r="D16" s="36" t="s">
        <v>38</v>
      </c>
      <c r="E16" s="41" t="s">
        <v>236</v>
      </c>
      <c r="F16" s="34">
        <v>550</v>
      </c>
    </row>
    <row r="17" spans="1:6" ht="35.25" customHeight="1" x14ac:dyDescent="0.25">
      <c r="A17" s="34">
        <v>483</v>
      </c>
      <c r="B17" s="37"/>
      <c r="C17" s="36" t="s">
        <v>117</v>
      </c>
      <c r="D17" s="36" t="s">
        <v>116</v>
      </c>
      <c r="E17" s="41" t="s">
        <v>213</v>
      </c>
      <c r="F17" s="34">
        <v>660</v>
      </c>
    </row>
    <row r="18" spans="1:6" ht="37.5" customHeight="1" x14ac:dyDescent="0.25">
      <c r="A18" s="34">
        <v>487</v>
      </c>
      <c r="B18" s="37"/>
      <c r="C18" s="36" t="s">
        <v>123</v>
      </c>
      <c r="D18" s="36" t="s">
        <v>122</v>
      </c>
      <c r="E18" s="41" t="s">
        <v>236</v>
      </c>
      <c r="F18" s="34">
        <v>693</v>
      </c>
    </row>
    <row r="19" spans="1:6" ht="33" customHeight="1" x14ac:dyDescent="0.25">
      <c r="A19" s="34">
        <v>25</v>
      </c>
      <c r="B19" s="37"/>
      <c r="C19" s="36" t="s">
        <v>296</v>
      </c>
      <c r="D19" s="36" t="s">
        <v>297</v>
      </c>
      <c r="E19" s="41" t="s">
        <v>298</v>
      </c>
      <c r="F19" s="34">
        <v>400</v>
      </c>
    </row>
    <row r="20" spans="1:6" ht="21.75" customHeight="1" x14ac:dyDescent="0.25">
      <c r="A20" s="34">
        <v>486</v>
      </c>
      <c r="B20" s="37"/>
      <c r="C20" s="36" t="s">
        <v>121</v>
      </c>
      <c r="D20" s="36" t="s">
        <v>5</v>
      </c>
      <c r="E20" s="41" t="s">
        <v>236</v>
      </c>
      <c r="F20" s="34">
        <v>220</v>
      </c>
    </row>
    <row r="21" spans="1:6" ht="35.25" customHeight="1" x14ac:dyDescent="0.25">
      <c r="A21" s="34">
        <v>422</v>
      </c>
      <c r="B21" s="37"/>
      <c r="C21" s="36" t="s">
        <v>57</v>
      </c>
      <c r="D21" s="36" t="s">
        <v>2</v>
      </c>
      <c r="E21" s="41" t="s">
        <v>213</v>
      </c>
      <c r="F21" s="34">
        <v>300</v>
      </c>
    </row>
    <row r="22" spans="1:6" ht="32.25" customHeight="1" x14ac:dyDescent="0.25">
      <c r="A22" s="34">
        <v>423</v>
      </c>
      <c r="B22" s="37"/>
      <c r="C22" s="36" t="s">
        <v>58</v>
      </c>
      <c r="D22" s="36" t="s">
        <v>3</v>
      </c>
      <c r="E22" s="41" t="s">
        <v>213</v>
      </c>
      <c r="F22" s="34">
        <v>550</v>
      </c>
    </row>
    <row r="23" spans="1:6" ht="35.25" customHeight="1" x14ac:dyDescent="0.25">
      <c r="A23" s="34">
        <v>457</v>
      </c>
      <c r="B23" s="37"/>
      <c r="C23" s="36" t="s">
        <v>85</v>
      </c>
      <c r="D23" s="36" t="s">
        <v>4</v>
      </c>
      <c r="E23" s="41" t="s">
        <v>236</v>
      </c>
      <c r="F23" s="34">
        <v>253</v>
      </c>
    </row>
    <row r="24" spans="1:6" ht="24.75" customHeight="1" x14ac:dyDescent="0.25">
      <c r="A24" s="34">
        <v>458</v>
      </c>
      <c r="B24" s="37"/>
      <c r="C24" s="36" t="s">
        <v>86</v>
      </c>
      <c r="D24" s="36" t="s">
        <v>1</v>
      </c>
      <c r="E24" s="41" t="s">
        <v>236</v>
      </c>
      <c r="F24" s="34">
        <v>220</v>
      </c>
    </row>
    <row r="25" spans="1:6" x14ac:dyDescent="0.25">
      <c r="A25" s="114" t="s">
        <v>237</v>
      </c>
      <c r="B25" s="114"/>
      <c r="C25" s="114"/>
      <c r="D25" s="114"/>
      <c r="E25" s="114"/>
      <c r="F25" s="114"/>
    </row>
    <row r="26" spans="1:6" ht="38.25" customHeight="1" x14ac:dyDescent="0.25">
      <c r="A26" s="36">
        <v>462</v>
      </c>
      <c r="B26" s="36"/>
      <c r="C26" s="36" t="s">
        <v>300</v>
      </c>
      <c r="D26" s="36" t="s">
        <v>299</v>
      </c>
      <c r="E26" s="36" t="s">
        <v>236</v>
      </c>
      <c r="F26" s="90">
        <v>4400</v>
      </c>
    </row>
    <row r="27" spans="1:6" ht="36.75" customHeight="1" x14ac:dyDescent="0.25">
      <c r="A27" s="36">
        <v>475</v>
      </c>
      <c r="B27" s="36"/>
      <c r="C27" s="36" t="s">
        <v>107</v>
      </c>
      <c r="D27" s="36" t="s">
        <v>106</v>
      </c>
      <c r="E27" s="36" t="s">
        <v>242</v>
      </c>
      <c r="F27" s="90">
        <v>935</v>
      </c>
    </row>
    <row r="28" spans="1:6" ht="35.25" customHeight="1" x14ac:dyDescent="0.25">
      <c r="A28" s="36">
        <v>476</v>
      </c>
      <c r="B28" s="36"/>
      <c r="C28" s="36" t="s">
        <v>295</v>
      </c>
      <c r="D28" s="36" t="s">
        <v>294</v>
      </c>
      <c r="E28" s="36" t="s">
        <v>242</v>
      </c>
      <c r="F28" s="90">
        <v>880</v>
      </c>
    </row>
    <row r="29" spans="1:6" x14ac:dyDescent="0.25">
      <c r="A29" s="114" t="s">
        <v>238</v>
      </c>
      <c r="B29" s="114"/>
      <c r="C29" s="114"/>
      <c r="D29" s="114"/>
      <c r="E29" s="114"/>
      <c r="F29" s="114"/>
    </row>
    <row r="30" spans="1:6" ht="57" customHeight="1" x14ac:dyDescent="0.25">
      <c r="A30" s="37">
        <v>5</v>
      </c>
      <c r="B30" s="91"/>
      <c r="C30" s="92" t="s">
        <v>214</v>
      </c>
      <c r="D30" s="93" t="s">
        <v>301</v>
      </c>
      <c r="E30" s="94" t="s">
        <v>213</v>
      </c>
      <c r="F30" s="94">
        <v>2200</v>
      </c>
    </row>
    <row r="31" spans="1:6" ht="37.5" customHeight="1" x14ac:dyDescent="0.25">
      <c r="A31" s="37">
        <v>6</v>
      </c>
      <c r="B31" s="91"/>
      <c r="C31" s="92" t="s">
        <v>303</v>
      </c>
      <c r="D31" s="93" t="s">
        <v>302</v>
      </c>
      <c r="E31" s="94" t="s">
        <v>213</v>
      </c>
      <c r="F31" s="94">
        <v>2400</v>
      </c>
    </row>
    <row r="32" spans="1:6" ht="48.75" customHeight="1" x14ac:dyDescent="0.25">
      <c r="A32" s="37">
        <v>7</v>
      </c>
      <c r="B32" s="91"/>
      <c r="C32" s="92" t="s">
        <v>305</v>
      </c>
      <c r="D32" s="93" t="s">
        <v>304</v>
      </c>
      <c r="E32" s="94" t="s">
        <v>213</v>
      </c>
      <c r="F32" s="94">
        <v>1800</v>
      </c>
    </row>
    <row r="33" spans="1:6" ht="45.75" customHeight="1" x14ac:dyDescent="0.25">
      <c r="A33" s="37">
        <v>8</v>
      </c>
      <c r="B33" s="91"/>
      <c r="C33" s="92" t="s">
        <v>306</v>
      </c>
      <c r="D33" s="93" t="s">
        <v>307</v>
      </c>
      <c r="E33" s="94" t="s">
        <v>308</v>
      </c>
      <c r="F33" s="94">
        <v>2000</v>
      </c>
    </row>
    <row r="34" spans="1:6" ht="57.75" customHeight="1" x14ac:dyDescent="0.25">
      <c r="A34" s="37">
        <v>9</v>
      </c>
      <c r="B34" s="91"/>
      <c r="C34" s="34" t="s">
        <v>270</v>
      </c>
      <c r="D34" s="34" t="s">
        <v>309</v>
      </c>
      <c r="E34" s="94" t="s">
        <v>213</v>
      </c>
      <c r="F34" s="94">
        <v>7535</v>
      </c>
    </row>
    <row r="35" spans="1:6" ht="15.75" x14ac:dyDescent="0.25">
      <c r="A35" s="118" t="s">
        <v>241</v>
      </c>
      <c r="B35" s="118"/>
      <c r="C35" s="118"/>
      <c r="D35" s="118"/>
      <c r="E35" s="118"/>
      <c r="F35" s="118"/>
    </row>
    <row r="36" spans="1:6" ht="66" customHeight="1" x14ac:dyDescent="0.25">
      <c r="A36" s="37">
        <v>11</v>
      </c>
      <c r="B36" s="91"/>
      <c r="C36" s="92" t="s">
        <v>311</v>
      </c>
      <c r="D36" s="94" t="s">
        <v>310</v>
      </c>
      <c r="E36" s="94" t="s">
        <v>213</v>
      </c>
      <c r="F36" s="94">
        <v>3190</v>
      </c>
    </row>
    <row r="37" spans="1:6" ht="76.5" customHeight="1" x14ac:dyDescent="0.25">
      <c r="A37" s="37">
        <v>425</v>
      </c>
      <c r="B37" s="91"/>
      <c r="C37" s="92" t="s">
        <v>312</v>
      </c>
      <c r="D37" s="94" t="s">
        <v>313</v>
      </c>
      <c r="E37" s="94" t="s">
        <v>213</v>
      </c>
      <c r="F37" s="94">
        <v>4290</v>
      </c>
    </row>
    <row r="38" spans="1:6" ht="37.5" customHeight="1" x14ac:dyDescent="0.25">
      <c r="A38" s="37">
        <v>10</v>
      </c>
      <c r="B38" s="91"/>
      <c r="C38" s="92" t="s">
        <v>215</v>
      </c>
      <c r="D38" s="94" t="s">
        <v>314</v>
      </c>
      <c r="E38" s="94" t="s">
        <v>213</v>
      </c>
      <c r="F38" s="94">
        <v>4400</v>
      </c>
    </row>
    <row r="39" spans="1:6" ht="66.75" customHeight="1" x14ac:dyDescent="0.25">
      <c r="A39" s="37">
        <v>68</v>
      </c>
      <c r="B39" s="91"/>
      <c r="C39" s="92" t="s">
        <v>216</v>
      </c>
      <c r="D39" s="94" t="s">
        <v>315</v>
      </c>
      <c r="E39" s="94" t="s">
        <v>213</v>
      </c>
      <c r="F39" s="94">
        <v>6000</v>
      </c>
    </row>
    <row r="40" spans="1:6" ht="30.75" customHeight="1" x14ac:dyDescent="0.25">
      <c r="A40" s="37">
        <v>431</v>
      </c>
      <c r="B40" s="91"/>
      <c r="C40" s="36" t="s">
        <v>60</v>
      </c>
      <c r="D40" s="36" t="s">
        <v>59</v>
      </c>
      <c r="E40" s="94" t="s">
        <v>236</v>
      </c>
      <c r="F40" s="94">
        <v>6200</v>
      </c>
    </row>
    <row r="41" spans="1:6" x14ac:dyDescent="0.25">
      <c r="A41" s="114" t="s">
        <v>239</v>
      </c>
      <c r="B41" s="114"/>
      <c r="C41" s="114"/>
      <c r="D41" s="114"/>
      <c r="E41" s="114"/>
      <c r="F41" s="114"/>
    </row>
    <row r="42" spans="1:6" ht="49.5" customHeight="1" x14ac:dyDescent="0.25">
      <c r="A42" s="37">
        <v>411</v>
      </c>
      <c r="B42" s="37"/>
      <c r="C42" s="36" t="s">
        <v>42</v>
      </c>
      <c r="D42" s="36" t="s">
        <v>43</v>
      </c>
      <c r="E42" s="37"/>
      <c r="F42" s="94">
        <v>1650</v>
      </c>
    </row>
    <row r="43" spans="1:6" ht="42.75" customHeight="1" x14ac:dyDescent="0.25">
      <c r="A43" s="36">
        <v>484</v>
      </c>
      <c r="B43" s="37"/>
      <c r="C43" s="36" t="s">
        <v>117</v>
      </c>
      <c r="D43" s="36" t="s">
        <v>118</v>
      </c>
      <c r="E43" s="94" t="s">
        <v>240</v>
      </c>
      <c r="F43" s="95">
        <v>600</v>
      </c>
    </row>
    <row r="44" spans="1:6" ht="44.25" customHeight="1" x14ac:dyDescent="0.25">
      <c r="A44" s="36">
        <v>485</v>
      </c>
      <c r="B44" s="37"/>
      <c r="C44" s="36" t="s">
        <v>120</v>
      </c>
      <c r="D44" s="36" t="s">
        <v>119</v>
      </c>
      <c r="E44" s="94" t="s">
        <v>240</v>
      </c>
      <c r="F44" s="90">
        <v>1000</v>
      </c>
    </row>
    <row r="45" spans="1:6" ht="53.25" customHeight="1" x14ac:dyDescent="0.25">
      <c r="A45" s="37">
        <v>443</v>
      </c>
      <c r="B45" s="37"/>
      <c r="C45" s="36" t="s">
        <v>69</v>
      </c>
      <c r="D45" s="36" t="s">
        <v>68</v>
      </c>
      <c r="E45" s="94" t="s">
        <v>236</v>
      </c>
      <c r="F45" s="37">
        <v>300</v>
      </c>
    </row>
    <row r="46" spans="1:6" ht="36.75" customHeight="1" x14ac:dyDescent="0.25">
      <c r="A46" s="37">
        <v>444</v>
      </c>
      <c r="B46" s="37"/>
      <c r="C46" s="36" t="s">
        <v>71</v>
      </c>
      <c r="D46" s="36" t="s">
        <v>70</v>
      </c>
      <c r="E46" s="94" t="s">
        <v>240</v>
      </c>
      <c r="F46" s="37">
        <v>450</v>
      </c>
    </row>
    <row r="47" spans="1:6" ht="40.5" customHeight="1" x14ac:dyDescent="0.25">
      <c r="A47" s="36">
        <v>440</v>
      </c>
      <c r="B47" s="37"/>
      <c r="C47" s="36" t="s">
        <v>62</v>
      </c>
      <c r="D47" s="36" t="s">
        <v>63</v>
      </c>
      <c r="E47" s="94" t="s">
        <v>240</v>
      </c>
      <c r="F47" s="37">
        <v>750</v>
      </c>
    </row>
    <row r="48" spans="1:6" ht="41.25" customHeight="1" x14ac:dyDescent="0.25">
      <c r="A48" s="36">
        <v>441</v>
      </c>
      <c r="B48" s="37"/>
      <c r="C48" s="36" t="s">
        <v>65</v>
      </c>
      <c r="D48" s="36" t="s">
        <v>64</v>
      </c>
      <c r="E48" s="94" t="s">
        <v>240</v>
      </c>
      <c r="F48" s="37">
        <v>1500</v>
      </c>
    </row>
    <row r="49" spans="1:6" ht="44.25" customHeight="1" x14ac:dyDescent="0.25">
      <c r="A49" s="36">
        <v>442</v>
      </c>
      <c r="B49" s="37"/>
      <c r="C49" s="36" t="s">
        <v>67</v>
      </c>
      <c r="D49" s="36" t="s">
        <v>66</v>
      </c>
      <c r="E49" s="94" t="s">
        <v>240</v>
      </c>
      <c r="F49" s="37">
        <v>3500</v>
      </c>
    </row>
    <row r="50" spans="1:6" ht="48" customHeight="1" x14ac:dyDescent="0.25">
      <c r="A50" s="36">
        <v>459</v>
      </c>
      <c r="B50" s="37"/>
      <c r="C50" s="36" t="s">
        <v>88</v>
      </c>
      <c r="D50" s="36" t="s">
        <v>87</v>
      </c>
      <c r="E50" s="94" t="s">
        <v>240</v>
      </c>
      <c r="F50" s="37">
        <v>2000</v>
      </c>
    </row>
    <row r="51" spans="1:6" ht="37.5" customHeight="1" x14ac:dyDescent="0.25">
      <c r="A51" s="36">
        <v>460</v>
      </c>
      <c r="B51" s="37"/>
      <c r="C51" s="36" t="s">
        <v>90</v>
      </c>
      <c r="D51" s="36" t="s">
        <v>89</v>
      </c>
      <c r="E51" s="94" t="s">
        <v>240</v>
      </c>
      <c r="F51" s="37">
        <v>2500</v>
      </c>
    </row>
    <row r="52" spans="1:6" ht="42.75" customHeight="1" x14ac:dyDescent="0.25">
      <c r="A52" s="36">
        <v>14</v>
      </c>
      <c r="B52" s="37"/>
      <c r="C52" s="36" t="s">
        <v>316</v>
      </c>
      <c r="D52" s="36" t="s">
        <v>317</v>
      </c>
      <c r="E52" s="94" t="s">
        <v>240</v>
      </c>
      <c r="F52" s="37">
        <v>1000</v>
      </c>
    </row>
    <row r="53" spans="1:6" ht="51.75" customHeight="1" x14ac:dyDescent="0.25">
      <c r="A53" s="36">
        <v>461</v>
      </c>
      <c r="B53" s="37"/>
      <c r="C53" s="36" t="s">
        <v>92</v>
      </c>
      <c r="D53" s="36" t="s">
        <v>91</v>
      </c>
      <c r="E53" s="94" t="s">
        <v>240</v>
      </c>
      <c r="F53" s="37">
        <v>1375</v>
      </c>
    </row>
    <row r="54" spans="1:6" ht="54" customHeight="1" x14ac:dyDescent="0.25">
      <c r="A54" s="36">
        <v>488</v>
      </c>
      <c r="B54" s="37"/>
      <c r="C54" s="36" t="s">
        <v>125</v>
      </c>
      <c r="D54" s="36" t="s">
        <v>124</v>
      </c>
      <c r="E54" s="94" t="s">
        <v>242</v>
      </c>
      <c r="F54" s="37">
        <v>330</v>
      </c>
    </row>
    <row r="55" spans="1:6" ht="44.25" customHeight="1" x14ac:dyDescent="0.25">
      <c r="A55" s="36">
        <v>489</v>
      </c>
      <c r="B55" s="37"/>
      <c r="C55" s="36" t="s">
        <v>127</v>
      </c>
      <c r="D55" s="36" t="s">
        <v>126</v>
      </c>
      <c r="E55" s="94" t="s">
        <v>243</v>
      </c>
      <c r="F55" s="37">
        <v>1650</v>
      </c>
    </row>
    <row r="56" spans="1:6" ht="44.25" customHeight="1" x14ac:dyDescent="0.25">
      <c r="A56" s="36">
        <v>495</v>
      </c>
      <c r="B56" s="37"/>
      <c r="C56" s="36" t="s">
        <v>137</v>
      </c>
      <c r="D56" s="36" t="s">
        <v>136</v>
      </c>
      <c r="E56" s="94" t="s">
        <v>240</v>
      </c>
      <c r="F56" s="37">
        <v>550</v>
      </c>
    </row>
    <row r="57" spans="1:6" x14ac:dyDescent="0.25">
      <c r="A57" s="96"/>
      <c r="B57" s="115" t="s">
        <v>244</v>
      </c>
      <c r="C57" s="116"/>
      <c r="D57" s="116"/>
      <c r="E57" s="116"/>
      <c r="F57" s="117"/>
    </row>
    <row r="58" spans="1:6" ht="15.75" x14ac:dyDescent="0.25">
      <c r="A58" s="36">
        <v>64</v>
      </c>
      <c r="B58" s="37"/>
      <c r="C58" s="37"/>
      <c r="D58" s="36" t="s">
        <v>163</v>
      </c>
      <c r="E58" s="94" t="s">
        <v>174</v>
      </c>
      <c r="F58" s="37">
        <v>550</v>
      </c>
    </row>
    <row r="59" spans="1:6" ht="31.5" customHeight="1" x14ac:dyDescent="0.25">
      <c r="A59" s="36">
        <v>65</v>
      </c>
      <c r="B59" s="37"/>
      <c r="C59" s="37"/>
      <c r="D59" s="36" t="s">
        <v>164</v>
      </c>
      <c r="E59" s="94" t="s">
        <v>245</v>
      </c>
      <c r="F59" s="37">
        <v>275</v>
      </c>
    </row>
    <row r="60" spans="1:6" ht="15.75" x14ac:dyDescent="0.25">
      <c r="A60" s="36">
        <v>66</v>
      </c>
      <c r="B60" s="37"/>
      <c r="C60" s="37"/>
      <c r="D60" s="36" t="s">
        <v>165</v>
      </c>
      <c r="E60" s="94" t="s">
        <v>245</v>
      </c>
      <c r="F60" s="37">
        <v>660</v>
      </c>
    </row>
    <row r="61" spans="1:6" ht="42" customHeight="1" x14ac:dyDescent="0.25">
      <c r="A61" s="36">
        <v>407</v>
      </c>
      <c r="B61" s="37"/>
      <c r="C61" s="36" t="s">
        <v>35</v>
      </c>
      <c r="D61" s="36" t="s">
        <v>34</v>
      </c>
      <c r="E61" s="94" t="s">
        <v>236</v>
      </c>
      <c r="F61" s="95">
        <v>440</v>
      </c>
    </row>
    <row r="62" spans="1:6" ht="37.5" customHeight="1" x14ac:dyDescent="0.25">
      <c r="A62" s="36">
        <v>408</v>
      </c>
      <c r="B62" s="37"/>
      <c r="C62" s="36" t="s">
        <v>37</v>
      </c>
      <c r="D62" s="36" t="s">
        <v>36</v>
      </c>
      <c r="E62" s="94" t="s">
        <v>246</v>
      </c>
      <c r="F62" s="95">
        <v>440</v>
      </c>
    </row>
    <row r="63" spans="1:6" ht="33.75" customHeight="1" x14ac:dyDescent="0.25">
      <c r="A63" s="36">
        <v>410</v>
      </c>
      <c r="B63" s="37"/>
      <c r="C63" s="36" t="s">
        <v>39</v>
      </c>
      <c r="D63" s="36" t="s">
        <v>41</v>
      </c>
      <c r="E63" s="94" t="s">
        <v>236</v>
      </c>
      <c r="F63" s="95">
        <v>440</v>
      </c>
    </row>
    <row r="64" spans="1:6" ht="39" customHeight="1" x14ac:dyDescent="0.25">
      <c r="A64" s="36">
        <v>413</v>
      </c>
      <c r="B64" s="36"/>
      <c r="C64" s="36" t="s">
        <v>47</v>
      </c>
      <c r="D64" s="36" t="s">
        <v>46</v>
      </c>
      <c r="E64" s="97" t="s">
        <v>247</v>
      </c>
      <c r="F64" s="95">
        <v>500</v>
      </c>
    </row>
    <row r="65" spans="1:6" ht="55.5" customHeight="1" x14ac:dyDescent="0.25">
      <c r="A65" s="36">
        <v>414</v>
      </c>
      <c r="B65" s="36"/>
      <c r="C65" s="36" t="s">
        <v>49</v>
      </c>
      <c r="D65" s="36" t="s">
        <v>48</v>
      </c>
      <c r="E65" s="97" t="s">
        <v>174</v>
      </c>
      <c r="F65" s="95">
        <v>300</v>
      </c>
    </row>
    <row r="66" spans="1:6" ht="42.75" customHeight="1" x14ac:dyDescent="0.25">
      <c r="A66" s="36">
        <v>451</v>
      </c>
      <c r="B66" s="36"/>
      <c r="C66" s="36" t="s">
        <v>78</v>
      </c>
      <c r="D66" s="36" t="s">
        <v>269</v>
      </c>
      <c r="E66" s="97" t="s">
        <v>236</v>
      </c>
      <c r="F66" s="95">
        <v>300</v>
      </c>
    </row>
    <row r="67" spans="1:6" ht="33" customHeight="1" x14ac:dyDescent="0.25">
      <c r="A67" s="36">
        <v>474</v>
      </c>
      <c r="B67" s="37"/>
      <c r="C67" s="36" t="s">
        <v>105</v>
      </c>
      <c r="D67" s="36" t="s">
        <v>292</v>
      </c>
      <c r="E67" s="94" t="s">
        <v>248</v>
      </c>
      <c r="F67" s="95">
        <v>6000</v>
      </c>
    </row>
    <row r="68" spans="1:6" ht="40.5" customHeight="1" x14ac:dyDescent="0.25">
      <c r="A68" s="36"/>
      <c r="B68" s="37"/>
      <c r="C68" s="36" t="s">
        <v>105</v>
      </c>
      <c r="D68" s="36" t="s">
        <v>293</v>
      </c>
      <c r="E68" s="94" t="s">
        <v>248</v>
      </c>
      <c r="F68" s="95">
        <v>3000</v>
      </c>
    </row>
    <row r="69" spans="1:6" ht="50.25" customHeight="1" x14ac:dyDescent="0.25">
      <c r="A69" s="36">
        <v>473</v>
      </c>
      <c r="B69" s="37"/>
      <c r="C69" s="36" t="s">
        <v>104</v>
      </c>
      <c r="D69" s="36" t="s">
        <v>102</v>
      </c>
      <c r="E69" s="94"/>
      <c r="F69" s="95">
        <v>13200</v>
      </c>
    </row>
    <row r="70" spans="1:6" ht="43.5" customHeight="1" x14ac:dyDescent="0.25">
      <c r="A70" s="36">
        <v>493</v>
      </c>
      <c r="B70" s="37"/>
      <c r="C70" s="36" t="s">
        <v>133</v>
      </c>
      <c r="D70" s="36" t="s">
        <v>132</v>
      </c>
      <c r="E70" s="94" t="s">
        <v>236</v>
      </c>
      <c r="F70" s="95">
        <v>385</v>
      </c>
    </row>
    <row r="71" spans="1:6" ht="45" customHeight="1" x14ac:dyDescent="0.25">
      <c r="A71" s="36">
        <v>494</v>
      </c>
      <c r="B71" s="37"/>
      <c r="C71" s="36" t="s">
        <v>135</v>
      </c>
      <c r="D71" s="36" t="s">
        <v>134</v>
      </c>
      <c r="E71" s="94" t="s">
        <v>236</v>
      </c>
      <c r="F71" s="95">
        <v>385</v>
      </c>
    </row>
    <row r="72" spans="1:6" ht="40.5" customHeight="1" x14ac:dyDescent="0.25">
      <c r="A72" s="36">
        <v>406</v>
      </c>
      <c r="B72" s="37"/>
      <c r="C72" s="36" t="s">
        <v>33</v>
      </c>
      <c r="D72" s="36" t="s">
        <v>32</v>
      </c>
      <c r="E72" s="37"/>
      <c r="F72" s="95">
        <v>220</v>
      </c>
    </row>
  </sheetData>
  <mergeCells count="9">
    <mergeCell ref="A1:F1"/>
    <mergeCell ref="A9:F9"/>
    <mergeCell ref="B57:F57"/>
    <mergeCell ref="A41:F41"/>
    <mergeCell ref="A13:F13"/>
    <mergeCell ref="A14:F14"/>
    <mergeCell ref="A25:F25"/>
    <mergeCell ref="A29:F29"/>
    <mergeCell ref="A35:F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opLeftCell="D1" workbookViewId="0">
      <selection activeCell="I10" sqref="I10"/>
    </sheetView>
  </sheetViews>
  <sheetFormatPr defaultRowHeight="15" x14ac:dyDescent="0.25"/>
  <cols>
    <col min="2" max="2" width="51.5703125" customWidth="1"/>
    <col min="7" max="7" width="27.7109375" customWidth="1"/>
    <col min="8" max="8" width="9.7109375" customWidth="1"/>
    <col min="9" max="9" width="28.140625" customWidth="1"/>
    <col min="10" max="10" width="11.28515625" customWidth="1"/>
    <col min="11" max="11" width="33" customWidth="1"/>
    <col min="13" max="13" width="21.7109375" customWidth="1"/>
    <col min="14" max="14" width="13.42578125" customWidth="1"/>
    <col min="15" max="15" width="27.7109375" customWidth="1"/>
    <col min="17" max="17" width="23.7109375" customWidth="1"/>
    <col min="18" max="18" width="12.28515625" customWidth="1"/>
    <col min="19" max="19" width="28.5703125" customWidth="1"/>
    <col min="21" max="21" width="18.7109375" customWidth="1"/>
  </cols>
  <sheetData>
    <row r="1" spans="1:21" x14ac:dyDescent="0.25">
      <c r="A1" s="119" t="s">
        <v>255</v>
      </c>
      <c r="B1" s="119"/>
      <c r="C1" s="119"/>
      <c r="D1" s="119"/>
    </row>
    <row r="2" spans="1:21" ht="42.75" customHeight="1" x14ac:dyDescent="0.25">
      <c r="A2" s="48">
        <v>432</v>
      </c>
      <c r="B2" s="49" t="s">
        <v>318</v>
      </c>
      <c r="C2" s="47" t="s">
        <v>251</v>
      </c>
      <c r="D2" s="52">
        <v>28300</v>
      </c>
    </row>
    <row r="3" spans="1:21" ht="30.75" customHeight="1" x14ac:dyDescent="0.25">
      <c r="A3" s="48">
        <v>433</v>
      </c>
      <c r="B3" s="49" t="s">
        <v>319</v>
      </c>
      <c r="C3" s="47" t="s">
        <v>251</v>
      </c>
      <c r="D3" s="52">
        <v>28300</v>
      </c>
      <c r="F3" s="86" t="s">
        <v>0</v>
      </c>
      <c r="G3" s="86" t="s">
        <v>348</v>
      </c>
      <c r="H3" s="86"/>
      <c r="I3" s="87" t="s">
        <v>346</v>
      </c>
      <c r="J3" s="87"/>
      <c r="K3" s="87" t="s">
        <v>347</v>
      </c>
      <c r="L3" s="3"/>
      <c r="M3" s="16" t="s">
        <v>358</v>
      </c>
    </row>
    <row r="4" spans="1:21" ht="41.25" customHeight="1" x14ac:dyDescent="0.25">
      <c r="A4" s="48">
        <v>434</v>
      </c>
      <c r="B4" s="49" t="s">
        <v>320</v>
      </c>
      <c r="C4" s="47" t="s">
        <v>251</v>
      </c>
      <c r="D4" s="52">
        <v>7550</v>
      </c>
      <c r="F4" s="3">
        <v>402</v>
      </c>
      <c r="G4" s="3" t="s">
        <v>339</v>
      </c>
      <c r="H4" s="3" t="s">
        <v>245</v>
      </c>
      <c r="I4" s="3">
        <v>600</v>
      </c>
      <c r="J4" s="3" t="s">
        <v>245</v>
      </c>
      <c r="K4" s="3">
        <v>600</v>
      </c>
      <c r="L4" s="20" t="s">
        <v>245</v>
      </c>
      <c r="M4" s="3">
        <v>600</v>
      </c>
    </row>
    <row r="5" spans="1:21" ht="44.25" customHeight="1" x14ac:dyDescent="0.25">
      <c r="A5" s="48">
        <v>435</v>
      </c>
      <c r="B5" s="49" t="s">
        <v>321</v>
      </c>
      <c r="C5" s="47" t="s">
        <v>251</v>
      </c>
      <c r="D5" s="52">
        <v>14500</v>
      </c>
      <c r="F5" s="3">
        <v>511</v>
      </c>
      <c r="G5" s="3" t="s">
        <v>349</v>
      </c>
      <c r="H5" s="3" t="s">
        <v>245</v>
      </c>
      <c r="I5" s="3">
        <v>3190</v>
      </c>
      <c r="J5" s="3" t="s">
        <v>245</v>
      </c>
      <c r="K5" s="3">
        <v>3190</v>
      </c>
      <c r="L5" s="20" t="s">
        <v>245</v>
      </c>
      <c r="M5" s="3">
        <v>3190</v>
      </c>
    </row>
    <row r="6" spans="1:21" ht="44.25" customHeight="1" x14ac:dyDescent="0.25">
      <c r="A6" s="48">
        <v>501</v>
      </c>
      <c r="B6" s="49" t="s">
        <v>332</v>
      </c>
      <c r="C6" s="47" t="s">
        <v>251</v>
      </c>
      <c r="D6" s="52">
        <v>4800</v>
      </c>
      <c r="F6" s="3">
        <v>401</v>
      </c>
      <c r="G6" s="3" t="s">
        <v>350</v>
      </c>
      <c r="H6" s="3" t="s">
        <v>245</v>
      </c>
      <c r="I6" s="3">
        <v>1000</v>
      </c>
      <c r="J6" s="3" t="s">
        <v>245</v>
      </c>
      <c r="K6" s="3">
        <v>1000</v>
      </c>
      <c r="L6" s="88"/>
      <c r="M6" s="88"/>
    </row>
    <row r="7" spans="1:21" ht="44.25" customHeight="1" x14ac:dyDescent="0.25">
      <c r="A7" s="48">
        <v>524</v>
      </c>
      <c r="B7" s="49" t="s">
        <v>333</v>
      </c>
      <c r="C7" s="47" t="s">
        <v>251</v>
      </c>
      <c r="D7" s="52">
        <v>7700</v>
      </c>
      <c r="F7" s="3"/>
      <c r="G7" s="3" t="s">
        <v>354</v>
      </c>
      <c r="H7" s="3" t="s">
        <v>355</v>
      </c>
      <c r="I7" s="3">
        <v>16940</v>
      </c>
      <c r="J7" s="3" t="s">
        <v>356</v>
      </c>
      <c r="K7" s="3">
        <v>18150</v>
      </c>
      <c r="L7" s="20" t="s">
        <v>357</v>
      </c>
      <c r="M7" s="3">
        <v>52800</v>
      </c>
    </row>
    <row r="8" spans="1:21" ht="44.25" customHeight="1" x14ac:dyDescent="0.25">
      <c r="A8" s="48"/>
      <c r="B8" s="49"/>
      <c r="C8" s="47"/>
      <c r="D8" s="52"/>
      <c r="F8" s="3">
        <v>532</v>
      </c>
      <c r="G8" s="3" t="s">
        <v>17</v>
      </c>
      <c r="H8" s="3" t="s">
        <v>245</v>
      </c>
      <c r="I8" s="3">
        <v>2640</v>
      </c>
      <c r="J8" s="3" t="s">
        <v>245</v>
      </c>
      <c r="K8" s="3">
        <v>2640</v>
      </c>
      <c r="L8" s="88"/>
      <c r="M8" s="88"/>
    </row>
    <row r="9" spans="1:21" ht="44.25" customHeight="1" x14ac:dyDescent="0.25">
      <c r="A9" s="48">
        <v>500</v>
      </c>
      <c r="B9" s="49" t="s">
        <v>331</v>
      </c>
      <c r="C9" s="47" t="s">
        <v>251</v>
      </c>
      <c r="D9" s="52">
        <v>2360</v>
      </c>
      <c r="F9" s="3">
        <v>499</v>
      </c>
      <c r="G9" s="3" t="s">
        <v>351</v>
      </c>
      <c r="H9" s="3" t="s">
        <v>352</v>
      </c>
      <c r="I9" s="3">
        <f>480*2</f>
        <v>960</v>
      </c>
      <c r="J9" s="88"/>
      <c r="K9" s="88"/>
      <c r="L9" s="88"/>
      <c r="M9" s="88"/>
    </row>
    <row r="10" spans="1:21" ht="43.5" customHeight="1" x14ac:dyDescent="0.25">
      <c r="A10" s="48">
        <v>436</v>
      </c>
      <c r="B10" s="49" t="s">
        <v>334</v>
      </c>
      <c r="C10" s="47" t="s">
        <v>251</v>
      </c>
      <c r="D10" s="52">
        <v>9300</v>
      </c>
      <c r="F10" s="86" t="s">
        <v>353</v>
      </c>
      <c r="G10" s="86"/>
      <c r="H10" s="86"/>
      <c r="I10" s="86">
        <f>SUM(I4:I9)</f>
        <v>25330</v>
      </c>
      <c r="J10" s="86"/>
      <c r="K10" s="86">
        <f>SUM(K4:K8)</f>
        <v>25580</v>
      </c>
      <c r="L10" s="3"/>
      <c r="M10" s="86">
        <f>SUM(M4:M9)</f>
        <v>56590</v>
      </c>
    </row>
    <row r="11" spans="1:21" ht="42" customHeight="1" x14ac:dyDescent="0.25">
      <c r="A11" s="48">
        <v>452</v>
      </c>
      <c r="B11" s="49" t="s">
        <v>322</v>
      </c>
      <c r="C11" s="47" t="s">
        <v>252</v>
      </c>
      <c r="D11" s="52">
        <v>18150</v>
      </c>
    </row>
    <row r="12" spans="1:21" ht="33" customHeight="1" x14ac:dyDescent="0.25">
      <c r="A12" s="48">
        <v>453</v>
      </c>
      <c r="B12" s="49" t="s">
        <v>323</v>
      </c>
      <c r="C12" s="47" t="s">
        <v>252</v>
      </c>
      <c r="D12" s="52">
        <v>52800</v>
      </c>
      <c r="F12" s="86" t="s">
        <v>0</v>
      </c>
      <c r="G12" s="86" t="s">
        <v>168</v>
      </c>
      <c r="H12" s="86" t="s">
        <v>359</v>
      </c>
      <c r="I12" s="86" t="s">
        <v>320</v>
      </c>
      <c r="J12" s="86" t="s">
        <v>359</v>
      </c>
      <c r="K12" s="86" t="s">
        <v>360</v>
      </c>
      <c r="L12" s="86"/>
      <c r="M12" s="86" t="s">
        <v>361</v>
      </c>
      <c r="N12" s="86"/>
      <c r="O12" s="16" t="s">
        <v>362</v>
      </c>
      <c r="P12" s="86"/>
      <c r="Q12" s="16" t="s">
        <v>321</v>
      </c>
      <c r="R12" s="86"/>
      <c r="S12" s="16" t="s">
        <v>363</v>
      </c>
      <c r="T12" s="86"/>
      <c r="U12" s="16" t="s">
        <v>364</v>
      </c>
    </row>
    <row r="13" spans="1:21" ht="30" customHeight="1" x14ac:dyDescent="0.25">
      <c r="A13" s="48">
        <v>454</v>
      </c>
      <c r="B13" s="49" t="s">
        <v>324</v>
      </c>
      <c r="C13" s="47" t="s">
        <v>252</v>
      </c>
      <c r="D13" s="52">
        <v>52800</v>
      </c>
      <c r="F13" s="3">
        <v>403</v>
      </c>
      <c r="G13" s="3" t="s">
        <v>365</v>
      </c>
      <c r="H13" s="3" t="s">
        <v>245</v>
      </c>
      <c r="I13" s="3">
        <v>1700</v>
      </c>
      <c r="J13" s="3" t="s">
        <v>245</v>
      </c>
      <c r="K13" s="3">
        <v>1700</v>
      </c>
      <c r="L13" s="3" t="s">
        <v>245</v>
      </c>
      <c r="M13" s="3">
        <v>1700</v>
      </c>
      <c r="N13" s="3" t="s">
        <v>352</v>
      </c>
      <c r="O13" s="3">
        <f>M13*2</f>
        <v>3400</v>
      </c>
      <c r="P13" s="3" t="s">
        <v>245</v>
      </c>
      <c r="Q13" s="3">
        <v>1700</v>
      </c>
      <c r="R13" s="3" t="s">
        <v>352</v>
      </c>
      <c r="S13" s="3">
        <f>Q13*2</f>
        <v>3400</v>
      </c>
      <c r="T13" s="3" t="s">
        <v>245</v>
      </c>
      <c r="U13" s="3">
        <v>1700</v>
      </c>
    </row>
    <row r="14" spans="1:21" ht="28.5" customHeight="1" x14ac:dyDescent="0.25">
      <c r="A14" s="48">
        <v>464</v>
      </c>
      <c r="B14" s="49" t="s">
        <v>325</v>
      </c>
      <c r="C14" s="47" t="s">
        <v>252</v>
      </c>
      <c r="D14" s="52">
        <v>7260</v>
      </c>
      <c r="F14" s="3">
        <v>402</v>
      </c>
      <c r="G14" s="20" t="s">
        <v>339</v>
      </c>
      <c r="H14" s="20" t="s">
        <v>366</v>
      </c>
      <c r="I14" s="3">
        <v>600</v>
      </c>
      <c r="J14" s="3" t="s">
        <v>245</v>
      </c>
      <c r="K14" s="3">
        <v>600</v>
      </c>
      <c r="L14" s="3" t="s">
        <v>245</v>
      </c>
      <c r="M14" s="3">
        <v>600</v>
      </c>
      <c r="N14" s="3" t="s">
        <v>245</v>
      </c>
      <c r="O14" s="3">
        <v>600</v>
      </c>
      <c r="P14" s="3" t="s">
        <v>245</v>
      </c>
      <c r="Q14" s="3">
        <v>600</v>
      </c>
      <c r="R14" s="3" t="s">
        <v>245</v>
      </c>
      <c r="S14" s="3">
        <v>600</v>
      </c>
      <c r="T14" s="3" t="s">
        <v>245</v>
      </c>
      <c r="U14" s="3">
        <v>600</v>
      </c>
    </row>
    <row r="15" spans="1:21" ht="32.25" customHeight="1" x14ac:dyDescent="0.25">
      <c r="A15" s="48">
        <v>465</v>
      </c>
      <c r="B15" s="49" t="s">
        <v>326</v>
      </c>
      <c r="C15" s="47" t="s">
        <v>252</v>
      </c>
      <c r="D15" s="52">
        <v>16940</v>
      </c>
      <c r="F15" s="3">
        <v>511</v>
      </c>
      <c r="G15" s="3" t="s">
        <v>349</v>
      </c>
      <c r="H15" s="3" t="s">
        <v>245</v>
      </c>
      <c r="I15" s="3">
        <v>3190</v>
      </c>
      <c r="J15" s="3" t="s">
        <v>245</v>
      </c>
      <c r="K15" s="3">
        <v>3190</v>
      </c>
      <c r="L15" s="3" t="s">
        <v>245</v>
      </c>
      <c r="M15" s="3">
        <v>3190</v>
      </c>
      <c r="N15" s="3" t="s">
        <v>245</v>
      </c>
      <c r="O15" s="3">
        <v>3190</v>
      </c>
      <c r="P15" s="3" t="s">
        <v>245</v>
      </c>
      <c r="Q15" s="3">
        <v>3190</v>
      </c>
      <c r="R15" s="3" t="s">
        <v>245</v>
      </c>
      <c r="S15" s="3">
        <v>3190</v>
      </c>
      <c r="T15" s="3" t="s">
        <v>245</v>
      </c>
      <c r="U15" s="3">
        <v>3190</v>
      </c>
    </row>
    <row r="16" spans="1:21" ht="30.75" customHeight="1" x14ac:dyDescent="0.25">
      <c r="A16" s="48">
        <v>466</v>
      </c>
      <c r="B16" s="49" t="s">
        <v>327</v>
      </c>
      <c r="C16" s="47" t="s">
        <v>252</v>
      </c>
      <c r="D16" s="52">
        <v>50930</v>
      </c>
      <c r="F16" s="20">
        <v>482</v>
      </c>
      <c r="G16" s="20" t="s">
        <v>343</v>
      </c>
      <c r="H16" s="88" t="s">
        <v>245</v>
      </c>
      <c r="I16" s="88"/>
      <c r="J16" s="88" t="s">
        <v>245</v>
      </c>
      <c r="K16" s="88"/>
      <c r="L16" s="88" t="s">
        <v>245</v>
      </c>
      <c r="M16" s="3">
        <v>740</v>
      </c>
      <c r="N16" s="3" t="s">
        <v>245</v>
      </c>
      <c r="O16" s="3">
        <v>740</v>
      </c>
      <c r="P16" s="3" t="s">
        <v>245</v>
      </c>
      <c r="Q16" s="3">
        <v>740</v>
      </c>
      <c r="R16" s="3" t="s">
        <v>245</v>
      </c>
      <c r="S16" s="3">
        <v>740</v>
      </c>
      <c r="T16" s="3" t="s">
        <v>245</v>
      </c>
      <c r="U16" s="3">
        <v>740</v>
      </c>
    </row>
    <row r="17" spans="1:21" ht="31.5" customHeight="1" x14ac:dyDescent="0.25">
      <c r="A17" s="48">
        <v>469</v>
      </c>
      <c r="B17" s="49" t="s">
        <v>328</v>
      </c>
      <c r="C17" s="47" t="s">
        <v>252</v>
      </c>
      <c r="D17" s="52">
        <v>9680</v>
      </c>
      <c r="F17" s="20">
        <v>464</v>
      </c>
      <c r="G17" s="20" t="s">
        <v>367</v>
      </c>
      <c r="H17" s="88"/>
      <c r="I17" s="88"/>
      <c r="J17" s="88"/>
      <c r="K17" s="88"/>
      <c r="L17" s="88"/>
      <c r="M17" s="88"/>
      <c r="N17" s="3" t="s">
        <v>245</v>
      </c>
      <c r="O17" s="3">
        <v>7260</v>
      </c>
      <c r="P17" s="88" t="s">
        <v>245</v>
      </c>
      <c r="Q17" s="88"/>
      <c r="R17" s="3" t="s">
        <v>245</v>
      </c>
      <c r="S17" s="3">
        <v>7260</v>
      </c>
      <c r="T17" s="88"/>
      <c r="U17" s="88"/>
    </row>
    <row r="18" spans="1:21" ht="33" customHeight="1" x14ac:dyDescent="0.25">
      <c r="A18" s="48">
        <v>470</v>
      </c>
      <c r="B18" s="49" t="s">
        <v>329</v>
      </c>
      <c r="C18" s="47" t="s">
        <v>252</v>
      </c>
      <c r="D18" s="52">
        <v>52800</v>
      </c>
      <c r="F18" s="20">
        <v>161</v>
      </c>
      <c r="G18" s="20" t="s">
        <v>368</v>
      </c>
      <c r="H18" s="20" t="s">
        <v>366</v>
      </c>
      <c r="I18" s="3">
        <v>730</v>
      </c>
      <c r="J18" s="3" t="s">
        <v>245</v>
      </c>
      <c r="K18" s="3">
        <v>730</v>
      </c>
      <c r="L18" s="3" t="s">
        <v>245</v>
      </c>
      <c r="M18" s="3">
        <v>730</v>
      </c>
      <c r="N18" s="3" t="s">
        <v>369</v>
      </c>
      <c r="O18" s="3">
        <f>M18*2</f>
        <v>1460</v>
      </c>
      <c r="P18" s="3" t="s">
        <v>245</v>
      </c>
      <c r="Q18" s="3">
        <v>730</v>
      </c>
      <c r="R18" s="3" t="s">
        <v>369</v>
      </c>
      <c r="S18" s="3">
        <f>730*2</f>
        <v>1460</v>
      </c>
      <c r="T18" s="3" t="s">
        <v>245</v>
      </c>
      <c r="U18" s="3">
        <v>730</v>
      </c>
    </row>
    <row r="19" spans="1:21" ht="36.75" customHeight="1" x14ac:dyDescent="0.25">
      <c r="A19" s="48">
        <v>471</v>
      </c>
      <c r="B19" s="49" t="s">
        <v>100</v>
      </c>
      <c r="C19" s="47" t="s">
        <v>252</v>
      </c>
      <c r="D19" s="52">
        <v>78600</v>
      </c>
      <c r="F19" s="3"/>
      <c r="G19" s="20" t="s">
        <v>370</v>
      </c>
      <c r="H19" s="20" t="s">
        <v>371</v>
      </c>
      <c r="I19" s="3">
        <v>7550</v>
      </c>
      <c r="J19" s="3" t="s">
        <v>372</v>
      </c>
      <c r="K19" s="3">
        <v>4800</v>
      </c>
      <c r="L19" s="3" t="s">
        <v>373</v>
      </c>
      <c r="M19" s="3">
        <v>7700</v>
      </c>
      <c r="N19" s="3" t="s">
        <v>373</v>
      </c>
      <c r="O19" s="3">
        <v>7700</v>
      </c>
      <c r="P19" s="3" t="s">
        <v>374</v>
      </c>
      <c r="Q19" s="3">
        <v>14500</v>
      </c>
      <c r="R19" s="3" t="s">
        <v>375</v>
      </c>
      <c r="S19" s="3">
        <v>14500</v>
      </c>
      <c r="T19" s="3" t="s">
        <v>376</v>
      </c>
      <c r="U19" s="3">
        <v>9300</v>
      </c>
    </row>
    <row r="20" spans="1:21" ht="35.25" customHeight="1" x14ac:dyDescent="0.25">
      <c r="A20" s="48">
        <v>497</v>
      </c>
      <c r="B20" s="49" t="s">
        <v>14</v>
      </c>
      <c r="C20" s="47" t="s">
        <v>251</v>
      </c>
      <c r="D20" s="52">
        <v>1470</v>
      </c>
      <c r="F20" s="3"/>
      <c r="G20" s="89" t="s">
        <v>353</v>
      </c>
      <c r="H20" s="86"/>
      <c r="I20" s="86">
        <f>SUM(I13:I19)</f>
        <v>13770</v>
      </c>
      <c r="J20" s="86"/>
      <c r="K20" s="86">
        <f t="shared" ref="K20:U20" si="0">SUM(K13:K19)</f>
        <v>11020</v>
      </c>
      <c r="L20" s="86"/>
      <c r="M20" s="86">
        <f t="shared" si="0"/>
        <v>14660</v>
      </c>
      <c r="N20" s="86"/>
      <c r="O20" s="86">
        <f t="shared" si="0"/>
        <v>24350</v>
      </c>
      <c r="P20" s="86"/>
      <c r="Q20" s="86">
        <f t="shared" si="0"/>
        <v>21460</v>
      </c>
      <c r="R20" s="86"/>
      <c r="S20" s="86">
        <f t="shared" si="0"/>
        <v>31150</v>
      </c>
      <c r="T20" s="86"/>
      <c r="U20" s="86">
        <f t="shared" si="0"/>
        <v>16260</v>
      </c>
    </row>
    <row r="21" spans="1:21" ht="36" customHeight="1" x14ac:dyDescent="0.25">
      <c r="A21" s="48">
        <v>499</v>
      </c>
      <c r="B21" s="49" t="s">
        <v>330</v>
      </c>
      <c r="C21" s="47" t="s">
        <v>251</v>
      </c>
      <c r="D21" s="52">
        <v>480</v>
      </c>
    </row>
    <row r="22" spans="1:21" ht="30" customHeight="1" x14ac:dyDescent="0.25">
      <c r="A22" s="48">
        <v>509</v>
      </c>
      <c r="B22" s="49" t="s">
        <v>276</v>
      </c>
      <c r="C22" s="47" t="s">
        <v>251</v>
      </c>
      <c r="D22" s="52">
        <v>3630</v>
      </c>
    </row>
    <row r="23" spans="1:21" ht="30" customHeight="1" x14ac:dyDescent="0.25">
      <c r="A23" s="48">
        <v>510</v>
      </c>
      <c r="B23" s="49" t="s">
        <v>277</v>
      </c>
      <c r="C23" s="47" t="s">
        <v>251</v>
      </c>
      <c r="D23" s="52">
        <v>14500</v>
      </c>
    </row>
    <row r="24" spans="1:21" ht="27.75" customHeight="1" x14ac:dyDescent="0.25">
      <c r="A24" s="48">
        <v>511</v>
      </c>
      <c r="B24" s="49" t="s">
        <v>278</v>
      </c>
      <c r="C24" s="47" t="s">
        <v>261</v>
      </c>
      <c r="D24" s="52">
        <v>3190</v>
      </c>
    </row>
    <row r="26" spans="1:21" x14ac:dyDescent="0.25">
      <c r="A26" s="119" t="s">
        <v>279</v>
      </c>
      <c r="B26" s="119"/>
      <c r="C26" s="119"/>
      <c r="D26" s="119"/>
    </row>
    <row r="27" spans="1:21" x14ac:dyDescent="0.25">
      <c r="A27" s="48">
        <v>503</v>
      </c>
      <c r="B27" s="49" t="s">
        <v>335</v>
      </c>
      <c r="C27" s="47" t="s">
        <v>251</v>
      </c>
      <c r="D27" s="52">
        <v>3000</v>
      </c>
    </row>
    <row r="28" spans="1:21" ht="27" customHeight="1" x14ac:dyDescent="0.25">
      <c r="A28" s="48">
        <v>504</v>
      </c>
      <c r="B28" s="49" t="s">
        <v>145</v>
      </c>
      <c r="C28" s="47" t="s">
        <v>251</v>
      </c>
      <c r="D28" s="52">
        <v>4800</v>
      </c>
    </row>
    <row r="29" spans="1:21" x14ac:dyDescent="0.25">
      <c r="A29" s="48">
        <v>505</v>
      </c>
      <c r="B29" s="49" t="s">
        <v>336</v>
      </c>
      <c r="C29" s="47" t="s">
        <v>251</v>
      </c>
      <c r="D29" s="52">
        <v>4800</v>
      </c>
      <c r="E29">
        <v>4950</v>
      </c>
    </row>
    <row r="30" spans="1:21" ht="44.25" customHeight="1" x14ac:dyDescent="0.25">
      <c r="A30" s="48">
        <v>506</v>
      </c>
      <c r="B30" s="49" t="s">
        <v>256</v>
      </c>
      <c r="C30" s="47" t="s">
        <v>251</v>
      </c>
      <c r="D30" s="52">
        <v>300</v>
      </c>
    </row>
    <row r="31" spans="1:21" ht="33" customHeight="1" x14ac:dyDescent="0.25">
      <c r="A31" s="48">
        <v>507</v>
      </c>
      <c r="B31" s="49" t="s">
        <v>148</v>
      </c>
      <c r="C31" s="47" t="s">
        <v>251</v>
      </c>
      <c r="D31" s="52">
        <v>4800</v>
      </c>
    </row>
    <row r="32" spans="1:21" ht="29.25" customHeight="1" x14ac:dyDescent="0.25">
      <c r="A32" s="48">
        <v>508</v>
      </c>
      <c r="B32" s="49" t="s">
        <v>150</v>
      </c>
      <c r="C32" s="47" t="s">
        <v>260</v>
      </c>
      <c r="D32" s="52">
        <v>6650</v>
      </c>
    </row>
    <row r="33" spans="1:4" x14ac:dyDescent="0.25">
      <c r="A33" s="75"/>
      <c r="B33" s="76" t="s">
        <v>337</v>
      </c>
      <c r="C33" s="75"/>
      <c r="D33" s="75"/>
    </row>
    <row r="34" spans="1:4" x14ac:dyDescent="0.25">
      <c r="A34" s="48">
        <v>462</v>
      </c>
      <c r="B34" s="49" t="s">
        <v>338</v>
      </c>
      <c r="C34" s="3"/>
      <c r="D34" s="52">
        <v>4400</v>
      </c>
    </row>
    <row r="35" spans="1:4" x14ac:dyDescent="0.25">
      <c r="A35" s="48">
        <v>402</v>
      </c>
      <c r="B35" s="49" t="s">
        <v>339</v>
      </c>
      <c r="C35" s="3"/>
      <c r="D35" s="52">
        <v>600</v>
      </c>
    </row>
    <row r="36" spans="1:4" x14ac:dyDescent="0.25">
      <c r="A36" s="48">
        <v>403</v>
      </c>
      <c r="B36" s="49" t="s">
        <v>340</v>
      </c>
      <c r="C36" s="3"/>
      <c r="D36" s="52">
        <v>1700</v>
      </c>
    </row>
    <row r="37" spans="1:4" x14ac:dyDescent="0.25">
      <c r="A37" s="48">
        <v>404</v>
      </c>
      <c r="B37" s="49" t="s">
        <v>341</v>
      </c>
      <c r="C37" s="3"/>
      <c r="D37" s="52">
        <v>2900</v>
      </c>
    </row>
    <row r="38" spans="1:4" x14ac:dyDescent="0.25">
      <c r="A38" s="48">
        <v>161</v>
      </c>
      <c r="B38" s="49" t="s">
        <v>342</v>
      </c>
      <c r="C38" s="3"/>
      <c r="D38" s="52">
        <v>730</v>
      </c>
    </row>
    <row r="39" spans="1:4" x14ac:dyDescent="0.25">
      <c r="A39" s="48">
        <v>482</v>
      </c>
      <c r="B39" s="49" t="s">
        <v>343</v>
      </c>
      <c r="C39" s="3"/>
      <c r="D39" s="52">
        <v>740</v>
      </c>
    </row>
    <row r="40" spans="1:4" x14ac:dyDescent="0.25">
      <c r="A40" s="48">
        <v>401</v>
      </c>
      <c r="B40" s="49" t="s">
        <v>344</v>
      </c>
      <c r="C40" s="3"/>
      <c r="D40" s="52">
        <v>1000</v>
      </c>
    </row>
    <row r="41" spans="1:4" x14ac:dyDescent="0.25">
      <c r="A41" s="48">
        <v>528</v>
      </c>
      <c r="B41" s="49" t="s">
        <v>345</v>
      </c>
      <c r="C41" s="3"/>
      <c r="D41" s="52">
        <v>730</v>
      </c>
    </row>
    <row r="42" spans="1:4" x14ac:dyDescent="0.25">
      <c r="A42" s="48">
        <v>514</v>
      </c>
      <c r="B42" s="49" t="s">
        <v>8</v>
      </c>
      <c r="C42" s="3"/>
      <c r="D42" s="52">
        <v>660</v>
      </c>
    </row>
    <row r="43" spans="1:4" x14ac:dyDescent="0.25">
      <c r="A43" s="48">
        <v>515</v>
      </c>
      <c r="B43" s="49" t="s">
        <v>281</v>
      </c>
      <c r="C43" s="3"/>
      <c r="D43" s="52">
        <v>550</v>
      </c>
    </row>
    <row r="44" spans="1:4" x14ac:dyDescent="0.25">
      <c r="A44" s="83">
        <v>532</v>
      </c>
      <c r="B44" s="84" t="s">
        <v>17</v>
      </c>
      <c r="D44" s="85">
        <v>2640</v>
      </c>
    </row>
  </sheetData>
  <mergeCells count="2">
    <mergeCell ref="A1:D1"/>
    <mergeCell ref="A26:D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83"/>
  <sheetViews>
    <sheetView tabSelected="1" view="pageLayout" zoomScaleNormal="100" workbookViewId="0">
      <selection sqref="A1:F153"/>
    </sheetView>
  </sheetViews>
  <sheetFormatPr defaultRowHeight="15" x14ac:dyDescent="0.25"/>
  <cols>
    <col min="1" max="1" width="10.140625" bestFit="1" customWidth="1"/>
    <col min="2" max="2" width="12.28515625" customWidth="1"/>
    <col min="3" max="3" width="18.85546875" customWidth="1"/>
    <col min="4" max="4" width="39.42578125" customWidth="1"/>
    <col min="5" max="5" width="12.85546875" customWidth="1"/>
    <col min="7" max="7" width="10.140625" bestFit="1" customWidth="1"/>
  </cols>
  <sheetData>
    <row r="6" spans="1:8" x14ac:dyDescent="0.25">
      <c r="A6" s="45">
        <v>45444</v>
      </c>
      <c r="B6" s="46"/>
      <c r="C6" s="46" t="s">
        <v>265</v>
      </c>
      <c r="D6" s="46" t="s">
        <v>291</v>
      </c>
      <c r="E6" s="46"/>
      <c r="F6" s="46"/>
    </row>
    <row r="7" spans="1:8" x14ac:dyDescent="0.25">
      <c r="A7" s="46"/>
      <c r="B7" s="46"/>
      <c r="C7" s="46"/>
      <c r="D7" s="46"/>
      <c r="E7" s="46"/>
      <c r="F7" s="46"/>
    </row>
    <row r="8" spans="1:8" x14ac:dyDescent="0.25">
      <c r="A8" s="47"/>
      <c r="B8" s="47"/>
      <c r="C8" s="47"/>
      <c r="D8" s="47" t="s">
        <v>217</v>
      </c>
      <c r="E8" s="47"/>
      <c r="F8" s="47"/>
    </row>
    <row r="9" spans="1:8" ht="76.5" customHeight="1" x14ac:dyDescent="0.25">
      <c r="A9" s="29" t="s">
        <v>266</v>
      </c>
      <c r="B9" s="29" t="s">
        <v>166</v>
      </c>
      <c r="C9" s="28" t="s">
        <v>218</v>
      </c>
      <c r="D9" s="30" t="s">
        <v>219</v>
      </c>
      <c r="E9" s="29" t="s">
        <v>220</v>
      </c>
      <c r="F9" s="29" t="s">
        <v>221</v>
      </c>
    </row>
    <row r="10" spans="1:8" x14ac:dyDescent="0.25">
      <c r="A10" s="119" t="s">
        <v>222</v>
      </c>
      <c r="B10" s="119"/>
      <c r="C10" s="119"/>
      <c r="D10" s="119"/>
      <c r="E10" s="119"/>
      <c r="F10" s="119"/>
    </row>
    <row r="11" spans="1:8" ht="31.5" x14ac:dyDescent="0.25">
      <c r="A11" s="36">
        <v>515</v>
      </c>
      <c r="B11" s="37"/>
      <c r="C11" s="38" t="s">
        <v>223</v>
      </c>
      <c r="D11" s="39" t="s">
        <v>224</v>
      </c>
      <c r="E11" s="39" t="s">
        <v>174</v>
      </c>
      <c r="F11" s="37">
        <f t="shared" ref="F11:F40" si="0">H11</f>
        <v>550</v>
      </c>
      <c r="G11" s="112">
        <f>F11+F11*10%</f>
        <v>605</v>
      </c>
      <c r="H11">
        <v>550</v>
      </c>
    </row>
    <row r="12" spans="1:8" ht="31.5" x14ac:dyDescent="0.25">
      <c r="A12" s="36">
        <v>516</v>
      </c>
      <c r="B12" s="37"/>
      <c r="C12" s="38" t="s">
        <v>156</v>
      </c>
      <c r="D12" s="39" t="s">
        <v>225</v>
      </c>
      <c r="E12" s="39" t="s">
        <v>174</v>
      </c>
      <c r="F12" s="37">
        <f t="shared" si="0"/>
        <v>220</v>
      </c>
      <c r="G12" s="112">
        <f>F12+F12*10%</f>
        <v>242</v>
      </c>
      <c r="H12">
        <v>220</v>
      </c>
    </row>
    <row r="13" spans="1:8" ht="31.5" x14ac:dyDescent="0.25">
      <c r="A13" s="37">
        <v>1</v>
      </c>
      <c r="B13" s="37"/>
      <c r="C13" s="40" t="s">
        <v>226</v>
      </c>
      <c r="D13" s="39" t="s">
        <v>227</v>
      </c>
      <c r="E13" s="39" t="s">
        <v>174</v>
      </c>
      <c r="F13" s="37">
        <f t="shared" si="0"/>
        <v>550</v>
      </c>
      <c r="G13" s="112">
        <f>F13+F13*10%</f>
        <v>605</v>
      </c>
      <c r="H13">
        <v>550</v>
      </c>
    </row>
    <row r="14" spans="1:8" ht="31.5" x14ac:dyDescent="0.25">
      <c r="A14" s="37">
        <v>2</v>
      </c>
      <c r="B14" s="37"/>
      <c r="C14" s="40" t="s">
        <v>228</v>
      </c>
      <c r="D14" s="39" t="s">
        <v>229</v>
      </c>
      <c r="E14" s="39" t="s">
        <v>174</v>
      </c>
      <c r="F14" s="37">
        <f t="shared" si="0"/>
        <v>220</v>
      </c>
      <c r="G14" s="112">
        <f>F14+F14*10%</f>
        <v>242</v>
      </c>
      <c r="H14">
        <v>220</v>
      </c>
    </row>
    <row r="15" spans="1:8" ht="30" x14ac:dyDescent="0.25">
      <c r="A15" s="37">
        <v>405</v>
      </c>
      <c r="B15" s="37"/>
      <c r="C15" s="36" t="s">
        <v>31</v>
      </c>
      <c r="D15" s="36" t="s">
        <v>30</v>
      </c>
      <c r="E15" s="41" t="s">
        <v>230</v>
      </c>
      <c r="F15" s="34">
        <f t="shared" si="0"/>
        <v>360</v>
      </c>
      <c r="G15" s="112">
        <f t="shared" ref="G15:G75" si="1">F15+F15*10%</f>
        <v>396</v>
      </c>
      <c r="H15">
        <v>360</v>
      </c>
    </row>
    <row r="16" spans="1:8" ht="30" x14ac:dyDescent="0.25">
      <c r="A16" s="37">
        <v>526</v>
      </c>
      <c r="B16" s="37"/>
      <c r="C16" s="36" t="s">
        <v>159</v>
      </c>
      <c r="D16" s="36" t="s">
        <v>160</v>
      </c>
      <c r="E16" s="41" t="s">
        <v>174</v>
      </c>
      <c r="F16" s="34">
        <f t="shared" si="0"/>
        <v>180</v>
      </c>
      <c r="G16" s="112">
        <f t="shared" si="1"/>
        <v>198</v>
      </c>
      <c r="H16">
        <v>180</v>
      </c>
    </row>
    <row r="17" spans="1:8" x14ac:dyDescent="0.25">
      <c r="A17" s="120" t="s">
        <v>231</v>
      </c>
      <c r="B17" s="121"/>
      <c r="C17" s="121"/>
      <c r="D17" s="121"/>
      <c r="E17" s="121"/>
      <c r="F17" s="122"/>
      <c r="G17" s="112">
        <f t="shared" si="1"/>
        <v>0</v>
      </c>
    </row>
    <row r="18" spans="1:8" x14ac:dyDescent="0.25">
      <c r="A18" s="34">
        <v>513</v>
      </c>
      <c r="B18" s="47"/>
      <c r="C18" s="48" t="s">
        <v>155</v>
      </c>
      <c r="D18" s="49" t="s">
        <v>7</v>
      </c>
      <c r="E18" s="41" t="s">
        <v>232</v>
      </c>
      <c r="F18" s="34">
        <f t="shared" si="0"/>
        <v>220</v>
      </c>
      <c r="G18" s="112">
        <f t="shared" si="1"/>
        <v>242</v>
      </c>
      <c r="H18">
        <v>220</v>
      </c>
    </row>
    <row r="19" spans="1:8" x14ac:dyDescent="0.25">
      <c r="A19" s="34">
        <v>514</v>
      </c>
      <c r="B19" s="47"/>
      <c r="C19" s="48" t="s">
        <v>155</v>
      </c>
      <c r="D19" s="49" t="s">
        <v>8</v>
      </c>
      <c r="E19" s="41" t="s">
        <v>233</v>
      </c>
      <c r="F19" s="34">
        <f t="shared" si="0"/>
        <v>660</v>
      </c>
      <c r="G19" s="112">
        <f t="shared" si="1"/>
        <v>726</v>
      </c>
      <c r="H19">
        <v>660</v>
      </c>
    </row>
    <row r="20" spans="1:8" x14ac:dyDescent="0.25">
      <c r="A20" s="34">
        <v>512</v>
      </c>
      <c r="B20" s="47"/>
      <c r="C20" s="48" t="s">
        <v>154</v>
      </c>
      <c r="D20" s="49" t="s">
        <v>6</v>
      </c>
      <c r="E20" s="41" t="s">
        <v>233</v>
      </c>
      <c r="F20" s="34">
        <f t="shared" si="0"/>
        <v>880</v>
      </c>
      <c r="G20" s="112">
        <f t="shared" si="1"/>
        <v>968</v>
      </c>
      <c r="H20">
        <v>880</v>
      </c>
    </row>
    <row r="21" spans="1:8" x14ac:dyDescent="0.25">
      <c r="A21" s="120" t="s">
        <v>234</v>
      </c>
      <c r="B21" s="121"/>
      <c r="C21" s="121"/>
      <c r="D21" s="121"/>
      <c r="E21" s="121"/>
      <c r="F21" s="122"/>
      <c r="G21" s="112">
        <f t="shared" si="1"/>
        <v>0</v>
      </c>
    </row>
    <row r="22" spans="1:8" x14ac:dyDescent="0.25">
      <c r="A22" s="120" t="s">
        <v>235</v>
      </c>
      <c r="B22" s="121"/>
      <c r="C22" s="121"/>
      <c r="D22" s="121"/>
      <c r="E22" s="121"/>
      <c r="F22" s="122"/>
      <c r="G22" s="112">
        <f t="shared" si="1"/>
        <v>0</v>
      </c>
    </row>
    <row r="23" spans="1:8" ht="30" x14ac:dyDescent="0.25">
      <c r="A23" s="34">
        <v>483</v>
      </c>
      <c r="B23" s="47"/>
      <c r="C23" s="48" t="s">
        <v>117</v>
      </c>
      <c r="D23" s="49" t="s">
        <v>116</v>
      </c>
      <c r="E23" s="42" t="s">
        <v>213</v>
      </c>
      <c r="F23" s="34">
        <f>H23</f>
        <v>720</v>
      </c>
      <c r="G23" s="112">
        <f t="shared" si="1"/>
        <v>792</v>
      </c>
      <c r="H23">
        <v>720</v>
      </c>
    </row>
    <row r="24" spans="1:8" ht="30" x14ac:dyDescent="0.25">
      <c r="A24" s="34">
        <v>487</v>
      </c>
      <c r="B24" s="47"/>
      <c r="C24" s="48" t="s">
        <v>123</v>
      </c>
      <c r="D24" s="49" t="s">
        <v>122</v>
      </c>
      <c r="E24" s="41" t="s">
        <v>236</v>
      </c>
      <c r="F24" s="34">
        <f t="shared" si="0"/>
        <v>760</v>
      </c>
      <c r="G24" s="112">
        <f t="shared" si="1"/>
        <v>836</v>
      </c>
      <c r="H24">
        <v>760</v>
      </c>
    </row>
    <row r="25" spans="1:8" x14ac:dyDescent="0.25">
      <c r="A25" s="34">
        <v>25</v>
      </c>
      <c r="B25" s="47"/>
      <c r="C25" s="48" t="s">
        <v>296</v>
      </c>
      <c r="D25" s="49" t="s">
        <v>297</v>
      </c>
      <c r="E25" s="41" t="s">
        <v>298</v>
      </c>
      <c r="F25" s="34">
        <f t="shared" si="0"/>
        <v>440</v>
      </c>
      <c r="G25" s="112">
        <f t="shared" si="1"/>
        <v>484</v>
      </c>
      <c r="H25">
        <v>440</v>
      </c>
    </row>
    <row r="26" spans="1:8" x14ac:dyDescent="0.25">
      <c r="A26" s="34">
        <v>486</v>
      </c>
      <c r="B26" s="47"/>
      <c r="C26" s="48" t="s">
        <v>121</v>
      </c>
      <c r="D26" s="49" t="s">
        <v>5</v>
      </c>
      <c r="E26" s="41" t="s">
        <v>236</v>
      </c>
      <c r="F26" s="34">
        <f t="shared" si="0"/>
        <v>240</v>
      </c>
      <c r="G26" s="112">
        <f t="shared" si="1"/>
        <v>264</v>
      </c>
      <c r="H26">
        <v>240</v>
      </c>
    </row>
    <row r="27" spans="1:8" ht="30" x14ac:dyDescent="0.25">
      <c r="A27" s="34">
        <v>422</v>
      </c>
      <c r="B27" s="47"/>
      <c r="C27" s="48" t="s">
        <v>57</v>
      </c>
      <c r="D27" s="49" t="s">
        <v>2</v>
      </c>
      <c r="E27" s="41" t="s">
        <v>213</v>
      </c>
      <c r="F27" s="34">
        <f t="shared" si="0"/>
        <v>330</v>
      </c>
      <c r="G27" s="112">
        <f t="shared" si="1"/>
        <v>363</v>
      </c>
      <c r="H27">
        <v>330</v>
      </c>
    </row>
    <row r="28" spans="1:8" ht="30" x14ac:dyDescent="0.25">
      <c r="A28" s="34">
        <v>423</v>
      </c>
      <c r="B28" s="47"/>
      <c r="C28" s="48" t="s">
        <v>58</v>
      </c>
      <c r="D28" s="49" t="s">
        <v>398</v>
      </c>
      <c r="E28" s="41" t="s">
        <v>213</v>
      </c>
      <c r="F28" s="34">
        <f t="shared" si="0"/>
        <v>600</v>
      </c>
      <c r="G28" s="112">
        <f t="shared" si="1"/>
        <v>660</v>
      </c>
      <c r="H28">
        <v>600</v>
      </c>
    </row>
    <row r="29" spans="1:8" ht="30" x14ac:dyDescent="0.25">
      <c r="A29" s="34">
        <v>424</v>
      </c>
      <c r="B29" s="47"/>
      <c r="C29" s="48" t="s">
        <v>397</v>
      </c>
      <c r="D29" s="49" t="s">
        <v>399</v>
      </c>
      <c r="E29" s="41" t="s">
        <v>213</v>
      </c>
      <c r="F29" s="34">
        <f t="shared" si="0"/>
        <v>660</v>
      </c>
      <c r="G29" s="112">
        <f t="shared" si="1"/>
        <v>726</v>
      </c>
      <c r="H29">
        <v>660</v>
      </c>
    </row>
    <row r="30" spans="1:8" ht="30" x14ac:dyDescent="0.25">
      <c r="A30" s="34">
        <v>457</v>
      </c>
      <c r="B30" s="47"/>
      <c r="C30" s="48" t="s">
        <v>85</v>
      </c>
      <c r="D30" s="49" t="s">
        <v>4</v>
      </c>
      <c r="E30" s="41" t="s">
        <v>236</v>
      </c>
      <c r="F30" s="34">
        <f t="shared" si="0"/>
        <v>280</v>
      </c>
      <c r="G30" s="112">
        <f t="shared" si="1"/>
        <v>308</v>
      </c>
      <c r="H30">
        <v>280</v>
      </c>
    </row>
    <row r="31" spans="1:8" ht="30" x14ac:dyDescent="0.25">
      <c r="A31" s="34">
        <v>481</v>
      </c>
      <c r="B31" s="47"/>
      <c r="C31" s="48" t="s">
        <v>400</v>
      </c>
      <c r="D31" s="49" t="s">
        <v>401</v>
      </c>
      <c r="E31" s="41" t="s">
        <v>236</v>
      </c>
      <c r="F31" s="34">
        <f t="shared" si="0"/>
        <v>300</v>
      </c>
      <c r="G31" s="112">
        <f t="shared" si="1"/>
        <v>330</v>
      </c>
      <c r="H31">
        <v>300</v>
      </c>
    </row>
    <row r="32" spans="1:8" x14ac:dyDescent="0.25">
      <c r="A32" s="34">
        <v>458</v>
      </c>
      <c r="B32" s="47"/>
      <c r="C32" s="48" t="s">
        <v>86</v>
      </c>
      <c r="D32" s="49" t="s">
        <v>1</v>
      </c>
      <c r="E32" s="41" t="s">
        <v>236</v>
      </c>
      <c r="F32" s="34">
        <f t="shared" si="0"/>
        <v>240</v>
      </c>
      <c r="G32" s="112">
        <f t="shared" si="1"/>
        <v>264</v>
      </c>
      <c r="H32">
        <v>240</v>
      </c>
    </row>
    <row r="33" spans="1:8" x14ac:dyDescent="0.25">
      <c r="A33" s="120" t="s">
        <v>237</v>
      </c>
      <c r="B33" s="121"/>
      <c r="C33" s="121"/>
      <c r="D33" s="121"/>
      <c r="E33" s="121"/>
      <c r="F33" s="122"/>
      <c r="G33" s="112">
        <f t="shared" si="1"/>
        <v>0</v>
      </c>
    </row>
    <row r="34" spans="1:8" ht="45" x14ac:dyDescent="0.25">
      <c r="A34" s="48">
        <v>462</v>
      </c>
      <c r="B34" s="50"/>
      <c r="C34" s="48" t="s">
        <v>300</v>
      </c>
      <c r="D34" s="49" t="s">
        <v>299</v>
      </c>
      <c r="E34" s="50" t="s">
        <v>236</v>
      </c>
      <c r="F34" s="51">
        <f t="shared" si="0"/>
        <v>4800</v>
      </c>
      <c r="G34" s="112">
        <f t="shared" si="1"/>
        <v>5280</v>
      </c>
      <c r="H34">
        <v>4800</v>
      </c>
    </row>
    <row r="35" spans="1:8" ht="30" x14ac:dyDescent="0.25">
      <c r="A35" s="48">
        <v>475</v>
      </c>
      <c r="B35" s="50"/>
      <c r="C35" s="48" t="s">
        <v>107</v>
      </c>
      <c r="D35" s="49" t="s">
        <v>106</v>
      </c>
      <c r="E35" s="50" t="s">
        <v>242</v>
      </c>
      <c r="F35" s="51">
        <f t="shared" si="0"/>
        <v>1030</v>
      </c>
      <c r="G35" s="112">
        <f t="shared" si="1"/>
        <v>1133</v>
      </c>
      <c r="H35">
        <v>1030</v>
      </c>
    </row>
    <row r="36" spans="1:8" ht="30" x14ac:dyDescent="0.25">
      <c r="A36" s="48">
        <v>476</v>
      </c>
      <c r="B36" s="50"/>
      <c r="C36" s="48" t="s">
        <v>295</v>
      </c>
      <c r="D36" s="49" t="s">
        <v>294</v>
      </c>
      <c r="E36" s="50" t="s">
        <v>242</v>
      </c>
      <c r="F36" s="51">
        <f t="shared" si="0"/>
        <v>970</v>
      </c>
      <c r="G36" s="112">
        <f t="shared" si="1"/>
        <v>1067</v>
      </c>
      <c r="H36">
        <v>970</v>
      </c>
    </row>
    <row r="37" spans="1:8" x14ac:dyDescent="0.25">
      <c r="A37" s="120" t="s">
        <v>238</v>
      </c>
      <c r="B37" s="121"/>
      <c r="C37" s="121"/>
      <c r="D37" s="121"/>
      <c r="E37" s="121"/>
      <c r="F37" s="122"/>
      <c r="G37" s="112">
        <f t="shared" si="1"/>
        <v>0</v>
      </c>
    </row>
    <row r="38" spans="1:8" ht="47.25" x14ac:dyDescent="0.25">
      <c r="A38" s="47">
        <v>5</v>
      </c>
      <c r="B38" s="27"/>
      <c r="C38" s="31" t="s">
        <v>214</v>
      </c>
      <c r="D38" s="43" t="s">
        <v>301</v>
      </c>
      <c r="E38" s="33" t="s">
        <v>213</v>
      </c>
      <c r="F38" s="33">
        <f t="shared" si="0"/>
        <v>2420</v>
      </c>
      <c r="G38" s="112">
        <f t="shared" si="1"/>
        <v>2662</v>
      </c>
      <c r="H38">
        <v>2420</v>
      </c>
    </row>
    <row r="39" spans="1:8" ht="47.25" x14ac:dyDescent="0.25">
      <c r="A39" s="47">
        <v>6</v>
      </c>
      <c r="B39" s="27"/>
      <c r="C39" s="31" t="s">
        <v>303</v>
      </c>
      <c r="D39" s="43" t="s">
        <v>302</v>
      </c>
      <c r="E39" s="33" t="s">
        <v>213</v>
      </c>
      <c r="F39" s="33">
        <f t="shared" si="0"/>
        <v>2640</v>
      </c>
      <c r="G39" s="112">
        <f t="shared" si="1"/>
        <v>2904</v>
      </c>
      <c r="H39">
        <v>2640</v>
      </c>
    </row>
    <row r="40" spans="1:8" ht="47.25" x14ac:dyDescent="0.25">
      <c r="A40" s="47">
        <v>7</v>
      </c>
      <c r="B40" s="27"/>
      <c r="C40" s="35" t="s">
        <v>305</v>
      </c>
      <c r="D40" s="43" t="s">
        <v>304</v>
      </c>
      <c r="E40" s="33" t="s">
        <v>213</v>
      </c>
      <c r="F40" s="33">
        <f t="shared" si="0"/>
        <v>1980</v>
      </c>
      <c r="G40" s="112">
        <f t="shared" si="1"/>
        <v>2178</v>
      </c>
      <c r="H40">
        <v>1980</v>
      </c>
    </row>
    <row r="41" spans="1:8" ht="45" x14ac:dyDescent="0.25">
      <c r="A41" s="47">
        <v>8</v>
      </c>
      <c r="B41" s="27"/>
      <c r="C41" s="35" t="s">
        <v>306</v>
      </c>
      <c r="D41" s="43" t="s">
        <v>307</v>
      </c>
      <c r="E41" s="33" t="s">
        <v>308</v>
      </c>
      <c r="F41" s="33">
        <f t="shared" ref="F41:F71" si="2">H41</f>
        <v>2200</v>
      </c>
      <c r="G41" s="112">
        <f t="shared" si="1"/>
        <v>2420</v>
      </c>
      <c r="H41">
        <v>2200</v>
      </c>
    </row>
    <row r="42" spans="1:8" ht="45" customHeight="1" x14ac:dyDescent="0.25">
      <c r="A42" s="47">
        <v>9</v>
      </c>
      <c r="B42" s="27"/>
      <c r="C42" s="44" t="s">
        <v>270</v>
      </c>
      <c r="D42" s="44" t="s">
        <v>309</v>
      </c>
      <c r="E42" s="33" t="s">
        <v>213</v>
      </c>
      <c r="F42" s="33">
        <f t="shared" si="2"/>
        <v>8289</v>
      </c>
      <c r="G42" s="112">
        <f t="shared" si="1"/>
        <v>9117.9</v>
      </c>
      <c r="H42">
        <v>8289</v>
      </c>
    </row>
    <row r="43" spans="1:8" ht="15.75" x14ac:dyDescent="0.25">
      <c r="A43" s="123" t="s">
        <v>241</v>
      </c>
      <c r="B43" s="124"/>
      <c r="C43" s="124"/>
      <c r="D43" s="124"/>
      <c r="E43" s="124"/>
      <c r="F43" s="125"/>
      <c r="G43" s="112">
        <f t="shared" si="1"/>
        <v>0</v>
      </c>
    </row>
    <row r="44" spans="1:8" ht="47.25" x14ac:dyDescent="0.25">
      <c r="A44" s="47">
        <v>11</v>
      </c>
      <c r="B44" s="27"/>
      <c r="C44" s="35" t="s">
        <v>311</v>
      </c>
      <c r="D44" s="32" t="s">
        <v>310</v>
      </c>
      <c r="E44" s="33" t="s">
        <v>213</v>
      </c>
      <c r="F44" s="33">
        <f t="shared" si="2"/>
        <v>3500</v>
      </c>
      <c r="G44" s="112">
        <f t="shared" si="1"/>
        <v>3850</v>
      </c>
      <c r="H44">
        <v>3500</v>
      </c>
    </row>
    <row r="45" spans="1:8" ht="47.25" x14ac:dyDescent="0.25">
      <c r="A45" s="47">
        <v>425</v>
      </c>
      <c r="B45" s="27"/>
      <c r="C45" s="35" t="s">
        <v>312</v>
      </c>
      <c r="D45" s="32" t="s">
        <v>313</v>
      </c>
      <c r="E45" s="33" t="s">
        <v>213</v>
      </c>
      <c r="F45" s="33">
        <f t="shared" si="2"/>
        <v>4720</v>
      </c>
      <c r="G45" s="112">
        <f t="shared" si="1"/>
        <v>5192</v>
      </c>
      <c r="H45">
        <v>4720</v>
      </c>
    </row>
    <row r="46" spans="1:8" ht="47.25" x14ac:dyDescent="0.25">
      <c r="A46" s="47">
        <v>10</v>
      </c>
      <c r="B46" s="27"/>
      <c r="C46" s="35" t="s">
        <v>215</v>
      </c>
      <c r="D46" s="32" t="s">
        <v>314</v>
      </c>
      <c r="E46" s="33" t="s">
        <v>213</v>
      </c>
      <c r="F46" s="33">
        <f t="shared" si="2"/>
        <v>4840</v>
      </c>
      <c r="G46" s="112">
        <f t="shared" si="1"/>
        <v>5324</v>
      </c>
      <c r="H46">
        <v>4840</v>
      </c>
    </row>
    <row r="47" spans="1:8" ht="63" x14ac:dyDescent="0.25">
      <c r="A47" s="47">
        <v>68</v>
      </c>
      <c r="B47" s="27"/>
      <c r="C47" s="35" t="s">
        <v>216</v>
      </c>
      <c r="D47" s="32" t="s">
        <v>315</v>
      </c>
      <c r="E47" s="33" t="s">
        <v>213</v>
      </c>
      <c r="F47" s="33">
        <f t="shared" si="2"/>
        <v>6600</v>
      </c>
      <c r="G47" s="112">
        <f t="shared" si="1"/>
        <v>7260</v>
      </c>
      <c r="H47">
        <v>6600</v>
      </c>
    </row>
    <row r="48" spans="1:8" ht="45" x14ac:dyDescent="0.25">
      <c r="A48" s="47">
        <v>431</v>
      </c>
      <c r="B48" s="27"/>
      <c r="C48" s="48" t="s">
        <v>60</v>
      </c>
      <c r="D48" s="49" t="s">
        <v>59</v>
      </c>
      <c r="E48" s="33" t="s">
        <v>236</v>
      </c>
      <c r="F48" s="33">
        <f t="shared" si="2"/>
        <v>6800</v>
      </c>
      <c r="G48" s="112">
        <f t="shared" si="1"/>
        <v>7480</v>
      </c>
      <c r="H48">
        <v>6800</v>
      </c>
    </row>
    <row r="49" spans="1:8" x14ac:dyDescent="0.25">
      <c r="A49" s="120" t="s">
        <v>239</v>
      </c>
      <c r="B49" s="121"/>
      <c r="C49" s="121"/>
      <c r="D49" s="121"/>
      <c r="E49" s="121"/>
      <c r="F49" s="122"/>
      <c r="G49" s="112">
        <f t="shared" si="1"/>
        <v>0</v>
      </c>
    </row>
    <row r="50" spans="1:8" ht="30" x14ac:dyDescent="0.25">
      <c r="A50" s="47">
        <v>411</v>
      </c>
      <c r="B50" s="47"/>
      <c r="C50" s="48" t="s">
        <v>42</v>
      </c>
      <c r="D50" s="49" t="s">
        <v>43</v>
      </c>
      <c r="E50" s="113" t="s">
        <v>236</v>
      </c>
      <c r="F50" s="33">
        <f t="shared" si="2"/>
        <v>1800</v>
      </c>
      <c r="G50" s="112">
        <f t="shared" si="1"/>
        <v>1980</v>
      </c>
      <c r="H50">
        <v>1800</v>
      </c>
    </row>
    <row r="51" spans="1:8" ht="31.5" x14ac:dyDescent="0.25">
      <c r="A51" s="48">
        <v>484</v>
      </c>
      <c r="B51" s="47"/>
      <c r="C51" s="48" t="s">
        <v>117</v>
      </c>
      <c r="D51" s="49" t="s">
        <v>118</v>
      </c>
      <c r="E51" s="33" t="s">
        <v>240</v>
      </c>
      <c r="F51" s="52">
        <f t="shared" si="2"/>
        <v>660</v>
      </c>
      <c r="G51" s="112">
        <f t="shared" si="1"/>
        <v>726</v>
      </c>
      <c r="H51">
        <v>660</v>
      </c>
    </row>
    <row r="52" spans="1:8" ht="31.5" x14ac:dyDescent="0.25">
      <c r="A52" s="48">
        <v>485</v>
      </c>
      <c r="B52" s="47"/>
      <c r="C52" s="48" t="s">
        <v>120</v>
      </c>
      <c r="D52" s="49" t="s">
        <v>119</v>
      </c>
      <c r="E52" s="33" t="s">
        <v>240</v>
      </c>
      <c r="F52" s="51">
        <f t="shared" si="2"/>
        <v>1100</v>
      </c>
      <c r="G52" s="112">
        <f t="shared" si="1"/>
        <v>1210</v>
      </c>
      <c r="H52">
        <v>1100</v>
      </c>
    </row>
    <row r="53" spans="1:8" ht="30" x14ac:dyDescent="0.25">
      <c r="A53" s="47">
        <v>443</v>
      </c>
      <c r="B53" s="47"/>
      <c r="C53" s="48" t="s">
        <v>69</v>
      </c>
      <c r="D53" s="49" t="s">
        <v>68</v>
      </c>
      <c r="E53" s="33" t="s">
        <v>236</v>
      </c>
      <c r="F53" s="47">
        <f t="shared" si="2"/>
        <v>330</v>
      </c>
      <c r="G53" s="112">
        <f t="shared" si="1"/>
        <v>363</v>
      </c>
      <c r="H53">
        <v>330</v>
      </c>
    </row>
    <row r="54" spans="1:8" ht="31.5" x14ac:dyDescent="0.25">
      <c r="A54" s="47">
        <v>444</v>
      </c>
      <c r="B54" s="47"/>
      <c r="C54" s="48" t="s">
        <v>71</v>
      </c>
      <c r="D54" s="49" t="s">
        <v>70</v>
      </c>
      <c r="E54" s="33" t="s">
        <v>240</v>
      </c>
      <c r="F54" s="47">
        <f t="shared" si="2"/>
        <v>500</v>
      </c>
      <c r="G54" s="112">
        <f t="shared" si="1"/>
        <v>550</v>
      </c>
      <c r="H54">
        <v>500</v>
      </c>
    </row>
    <row r="55" spans="1:8" ht="31.5" x14ac:dyDescent="0.25">
      <c r="A55" s="48">
        <v>440</v>
      </c>
      <c r="B55" s="47"/>
      <c r="C55" s="48" t="s">
        <v>62</v>
      </c>
      <c r="D55" s="49" t="s">
        <v>63</v>
      </c>
      <c r="E55" s="33" t="s">
        <v>240</v>
      </c>
      <c r="F55" s="47">
        <f t="shared" si="2"/>
        <v>830</v>
      </c>
      <c r="G55" s="112">
        <f t="shared" si="1"/>
        <v>913</v>
      </c>
      <c r="H55">
        <v>830</v>
      </c>
    </row>
    <row r="56" spans="1:8" ht="31.5" x14ac:dyDescent="0.25">
      <c r="A56" s="48">
        <v>441</v>
      </c>
      <c r="B56" s="47"/>
      <c r="C56" s="48" t="s">
        <v>65</v>
      </c>
      <c r="D56" s="49" t="s">
        <v>64</v>
      </c>
      <c r="E56" s="33" t="s">
        <v>240</v>
      </c>
      <c r="F56" s="47">
        <f t="shared" si="2"/>
        <v>1650</v>
      </c>
      <c r="G56" s="112">
        <f t="shared" si="1"/>
        <v>1815</v>
      </c>
      <c r="H56">
        <v>1650</v>
      </c>
    </row>
    <row r="57" spans="1:8" ht="31.5" x14ac:dyDescent="0.25">
      <c r="A57" s="48">
        <v>442</v>
      </c>
      <c r="B57" s="47"/>
      <c r="C57" s="48" t="s">
        <v>67</v>
      </c>
      <c r="D57" s="49" t="s">
        <v>66</v>
      </c>
      <c r="E57" s="33" t="s">
        <v>240</v>
      </c>
      <c r="F57" s="47">
        <f t="shared" si="2"/>
        <v>3850</v>
      </c>
      <c r="G57" s="112">
        <f t="shared" si="1"/>
        <v>4235</v>
      </c>
      <c r="H57">
        <v>3850</v>
      </c>
    </row>
    <row r="58" spans="1:8" ht="45" x14ac:dyDescent="0.25">
      <c r="A58" s="48">
        <v>459</v>
      </c>
      <c r="B58" s="47"/>
      <c r="C58" s="48" t="s">
        <v>88</v>
      </c>
      <c r="D58" s="49" t="s">
        <v>87</v>
      </c>
      <c r="E58" s="33" t="s">
        <v>240</v>
      </c>
      <c r="F58" s="47">
        <f t="shared" si="2"/>
        <v>2200</v>
      </c>
      <c r="G58" s="112">
        <f t="shared" si="1"/>
        <v>2420</v>
      </c>
      <c r="H58">
        <v>2200</v>
      </c>
    </row>
    <row r="59" spans="1:8" ht="45" x14ac:dyDescent="0.25">
      <c r="A59" s="48">
        <v>460</v>
      </c>
      <c r="B59" s="47"/>
      <c r="C59" s="48" t="s">
        <v>90</v>
      </c>
      <c r="D59" s="49" t="s">
        <v>89</v>
      </c>
      <c r="E59" s="33" t="s">
        <v>240</v>
      </c>
      <c r="F59" s="47">
        <f t="shared" si="2"/>
        <v>2750</v>
      </c>
      <c r="G59" s="112">
        <f t="shared" si="1"/>
        <v>3025</v>
      </c>
      <c r="H59">
        <v>2750</v>
      </c>
    </row>
    <row r="60" spans="1:8" ht="45" x14ac:dyDescent="0.25">
      <c r="A60" s="48">
        <v>14</v>
      </c>
      <c r="B60" s="47"/>
      <c r="C60" s="48" t="s">
        <v>316</v>
      </c>
      <c r="D60" s="49" t="s">
        <v>317</v>
      </c>
      <c r="E60" s="33" t="s">
        <v>240</v>
      </c>
      <c r="F60" s="47">
        <f t="shared" si="2"/>
        <v>1100</v>
      </c>
      <c r="G60" s="112">
        <f t="shared" si="1"/>
        <v>1210</v>
      </c>
      <c r="H60">
        <v>1100</v>
      </c>
    </row>
    <row r="61" spans="1:8" ht="45" x14ac:dyDescent="0.25">
      <c r="A61" s="48">
        <v>461</v>
      </c>
      <c r="B61" s="47"/>
      <c r="C61" s="48" t="s">
        <v>92</v>
      </c>
      <c r="D61" s="49" t="s">
        <v>91</v>
      </c>
      <c r="E61" s="33" t="s">
        <v>240</v>
      </c>
      <c r="F61" s="47">
        <f t="shared" si="2"/>
        <v>1500</v>
      </c>
      <c r="G61" s="112">
        <f t="shared" si="1"/>
        <v>1650</v>
      </c>
      <c r="H61">
        <v>1500</v>
      </c>
    </row>
    <row r="62" spans="1:8" ht="30" x14ac:dyDescent="0.25">
      <c r="A62" s="48">
        <v>488</v>
      </c>
      <c r="B62" s="47"/>
      <c r="C62" s="48" t="s">
        <v>125</v>
      </c>
      <c r="D62" s="49" t="s">
        <v>124</v>
      </c>
      <c r="E62" s="33" t="s">
        <v>242</v>
      </c>
      <c r="F62" s="47">
        <f t="shared" si="2"/>
        <v>360</v>
      </c>
      <c r="G62" s="112">
        <f t="shared" si="1"/>
        <v>396</v>
      </c>
      <c r="H62">
        <v>360</v>
      </c>
    </row>
    <row r="63" spans="1:8" ht="30" x14ac:dyDescent="0.25">
      <c r="A63" s="48">
        <v>489</v>
      </c>
      <c r="B63" s="47"/>
      <c r="C63" s="48" t="s">
        <v>127</v>
      </c>
      <c r="D63" s="49" t="s">
        <v>126</v>
      </c>
      <c r="E63" s="33" t="s">
        <v>243</v>
      </c>
      <c r="F63" s="47">
        <f t="shared" si="2"/>
        <v>1800</v>
      </c>
      <c r="G63" s="112">
        <f t="shared" si="1"/>
        <v>1980</v>
      </c>
      <c r="H63">
        <v>1800</v>
      </c>
    </row>
    <row r="64" spans="1:8" ht="31.5" x14ac:dyDescent="0.25">
      <c r="A64" s="48">
        <v>495</v>
      </c>
      <c r="B64" s="47"/>
      <c r="C64" s="48" t="s">
        <v>137</v>
      </c>
      <c r="D64" s="49" t="s">
        <v>136</v>
      </c>
      <c r="E64" s="33" t="s">
        <v>240</v>
      </c>
      <c r="F64" s="47">
        <f t="shared" si="2"/>
        <v>600</v>
      </c>
      <c r="G64" s="112">
        <f t="shared" si="1"/>
        <v>660</v>
      </c>
      <c r="H64">
        <v>600</v>
      </c>
    </row>
    <row r="65" spans="1:8" x14ac:dyDescent="0.25">
      <c r="A65" s="53"/>
      <c r="B65" s="53"/>
      <c r="C65" s="53" t="s">
        <v>244</v>
      </c>
      <c r="D65" s="53"/>
      <c r="E65" s="53"/>
      <c r="F65" s="53">
        <f t="shared" si="2"/>
        <v>0</v>
      </c>
      <c r="G65" s="112">
        <f t="shared" si="1"/>
        <v>0</v>
      </c>
    </row>
    <row r="66" spans="1:8" ht="31.5" x14ac:dyDescent="0.25">
      <c r="A66" s="48">
        <v>64</v>
      </c>
      <c r="B66" s="47"/>
      <c r="C66" s="47"/>
      <c r="D66" s="49" t="s">
        <v>163</v>
      </c>
      <c r="E66" s="33" t="s">
        <v>174</v>
      </c>
      <c r="F66" s="47">
        <f t="shared" si="2"/>
        <v>600</v>
      </c>
      <c r="G66" s="112">
        <f t="shared" si="1"/>
        <v>660</v>
      </c>
      <c r="H66">
        <v>600</v>
      </c>
    </row>
    <row r="67" spans="1:8" ht="15.75" x14ac:dyDescent="0.25">
      <c r="A67" s="48">
        <v>65</v>
      </c>
      <c r="B67" s="47"/>
      <c r="C67" s="47"/>
      <c r="D67" s="49" t="s">
        <v>164</v>
      </c>
      <c r="E67" s="33" t="s">
        <v>245</v>
      </c>
      <c r="F67" s="47">
        <f t="shared" si="2"/>
        <v>300</v>
      </c>
      <c r="G67" s="112">
        <f t="shared" si="1"/>
        <v>330</v>
      </c>
      <c r="H67">
        <v>300</v>
      </c>
    </row>
    <row r="68" spans="1:8" ht="15.75" x14ac:dyDescent="0.25">
      <c r="A68" s="48">
        <v>66</v>
      </c>
      <c r="B68" s="47"/>
      <c r="C68" s="47"/>
      <c r="D68" s="49" t="s">
        <v>165</v>
      </c>
      <c r="E68" s="33" t="s">
        <v>245</v>
      </c>
      <c r="F68" s="47">
        <f t="shared" si="2"/>
        <v>730</v>
      </c>
      <c r="G68" s="112">
        <f t="shared" si="1"/>
        <v>803</v>
      </c>
      <c r="H68">
        <v>730</v>
      </c>
    </row>
    <row r="69" spans="1:8" ht="15.75" x14ac:dyDescent="0.25">
      <c r="A69" s="48">
        <v>407</v>
      </c>
      <c r="B69" s="47"/>
      <c r="C69" s="48" t="s">
        <v>35</v>
      </c>
      <c r="D69" s="49" t="s">
        <v>34</v>
      </c>
      <c r="E69" s="33" t="s">
        <v>236</v>
      </c>
      <c r="F69" s="52">
        <f t="shared" si="2"/>
        <v>480</v>
      </c>
      <c r="G69" s="112">
        <f t="shared" si="1"/>
        <v>528</v>
      </c>
      <c r="H69">
        <v>480</v>
      </c>
    </row>
    <row r="70" spans="1:8" ht="30" x14ac:dyDescent="0.25">
      <c r="A70" s="48">
        <v>408</v>
      </c>
      <c r="B70" s="47"/>
      <c r="C70" s="48" t="s">
        <v>37</v>
      </c>
      <c r="D70" s="49" t="s">
        <v>36</v>
      </c>
      <c r="E70" s="33" t="s">
        <v>246</v>
      </c>
      <c r="F70" s="52">
        <f t="shared" si="2"/>
        <v>480</v>
      </c>
      <c r="G70" s="112">
        <f t="shared" si="1"/>
        <v>528</v>
      </c>
      <c r="H70">
        <v>480</v>
      </c>
    </row>
    <row r="71" spans="1:8" ht="45" x14ac:dyDescent="0.25">
      <c r="A71" s="48">
        <v>410</v>
      </c>
      <c r="B71" s="47"/>
      <c r="C71" s="48" t="s">
        <v>39</v>
      </c>
      <c r="D71" s="49" t="s">
        <v>41</v>
      </c>
      <c r="E71" s="33" t="s">
        <v>236</v>
      </c>
      <c r="F71" s="52">
        <f t="shared" si="2"/>
        <v>480</v>
      </c>
      <c r="G71" s="112">
        <f t="shared" si="1"/>
        <v>528</v>
      </c>
      <c r="H71">
        <v>480</v>
      </c>
    </row>
    <row r="72" spans="1:8" ht="45" x14ac:dyDescent="0.25">
      <c r="A72" s="48">
        <v>451</v>
      </c>
      <c r="B72" s="48"/>
      <c r="C72" s="48" t="s">
        <v>78</v>
      </c>
      <c r="D72" s="49" t="s">
        <v>269</v>
      </c>
      <c r="E72" s="74" t="s">
        <v>236</v>
      </c>
      <c r="F72" s="52">
        <f t="shared" ref="F72:F102" si="3">H72</f>
        <v>330</v>
      </c>
      <c r="G72" s="112">
        <f t="shared" si="1"/>
        <v>363</v>
      </c>
      <c r="H72">
        <v>330</v>
      </c>
    </row>
    <row r="73" spans="1:8" ht="30" x14ac:dyDescent="0.25">
      <c r="A73" s="48">
        <v>474</v>
      </c>
      <c r="B73" s="47"/>
      <c r="C73" s="48" t="s">
        <v>105</v>
      </c>
      <c r="D73" s="49" t="s">
        <v>292</v>
      </c>
      <c r="E73" s="33" t="s">
        <v>248</v>
      </c>
      <c r="F73" s="52">
        <f t="shared" si="3"/>
        <v>6600</v>
      </c>
      <c r="G73" s="112">
        <f t="shared" si="1"/>
        <v>7260</v>
      </c>
      <c r="H73">
        <v>6600</v>
      </c>
    </row>
    <row r="74" spans="1:8" ht="30" x14ac:dyDescent="0.25">
      <c r="A74" s="48"/>
      <c r="B74" s="47"/>
      <c r="C74" s="48" t="s">
        <v>105</v>
      </c>
      <c r="D74" s="49" t="s">
        <v>293</v>
      </c>
      <c r="E74" s="33" t="s">
        <v>248</v>
      </c>
      <c r="F74" s="52">
        <f t="shared" si="3"/>
        <v>3300</v>
      </c>
      <c r="G74" s="112">
        <f t="shared" si="1"/>
        <v>3630</v>
      </c>
      <c r="H74">
        <v>3300</v>
      </c>
    </row>
    <row r="75" spans="1:8" ht="30" x14ac:dyDescent="0.25">
      <c r="A75" s="48">
        <v>473</v>
      </c>
      <c r="B75" s="47"/>
      <c r="C75" s="48" t="s">
        <v>104</v>
      </c>
      <c r="D75" s="49" t="s">
        <v>102</v>
      </c>
      <c r="E75" s="33"/>
      <c r="F75" s="52">
        <f t="shared" si="3"/>
        <v>14500</v>
      </c>
      <c r="G75" s="112">
        <f t="shared" si="1"/>
        <v>15950</v>
      </c>
      <c r="H75">
        <v>14500</v>
      </c>
    </row>
    <row r="76" spans="1:8" ht="30" x14ac:dyDescent="0.25">
      <c r="A76" s="48">
        <v>493</v>
      </c>
      <c r="B76" s="47"/>
      <c r="C76" s="48" t="s">
        <v>133</v>
      </c>
      <c r="D76" s="49" t="s">
        <v>132</v>
      </c>
      <c r="E76" s="33" t="s">
        <v>236</v>
      </c>
      <c r="F76" s="52">
        <f t="shared" si="3"/>
        <v>420</v>
      </c>
      <c r="G76" s="112">
        <f t="shared" ref="G76:G139" si="4">F76+F76*10%</f>
        <v>462</v>
      </c>
      <c r="H76">
        <v>420</v>
      </c>
    </row>
    <row r="77" spans="1:8" ht="45" x14ac:dyDescent="0.25">
      <c r="A77" s="48">
        <v>494</v>
      </c>
      <c r="B77" s="47"/>
      <c r="C77" s="48" t="s">
        <v>135</v>
      </c>
      <c r="D77" s="49" t="s">
        <v>134</v>
      </c>
      <c r="E77" s="33" t="s">
        <v>236</v>
      </c>
      <c r="F77" s="52">
        <f t="shared" si="3"/>
        <v>420</v>
      </c>
      <c r="G77" s="112">
        <f t="shared" si="4"/>
        <v>462</v>
      </c>
      <c r="H77">
        <v>420</v>
      </c>
    </row>
    <row r="78" spans="1:8" ht="30" x14ac:dyDescent="0.25">
      <c r="A78" s="48">
        <v>406</v>
      </c>
      <c r="B78" s="47"/>
      <c r="C78" s="48" t="s">
        <v>33</v>
      </c>
      <c r="D78" s="49" t="s">
        <v>32</v>
      </c>
      <c r="E78" s="47"/>
      <c r="F78" s="52">
        <f t="shared" si="3"/>
        <v>240</v>
      </c>
      <c r="G78" s="112">
        <f t="shared" si="4"/>
        <v>264</v>
      </c>
      <c r="H78">
        <v>240</v>
      </c>
    </row>
    <row r="79" spans="1:8" x14ac:dyDescent="0.25">
      <c r="A79" s="120" t="s">
        <v>249</v>
      </c>
      <c r="B79" s="121"/>
      <c r="C79" s="121"/>
      <c r="D79" s="121"/>
      <c r="E79" s="121"/>
      <c r="F79" s="122"/>
      <c r="G79" s="112">
        <f t="shared" si="4"/>
        <v>0</v>
      </c>
    </row>
    <row r="80" spans="1:8" x14ac:dyDescent="0.25">
      <c r="A80" s="120" t="s">
        <v>250</v>
      </c>
      <c r="B80" s="121"/>
      <c r="C80" s="121"/>
      <c r="D80" s="121"/>
      <c r="E80" s="121"/>
      <c r="F80" s="122"/>
      <c r="G80" s="112">
        <f t="shared" si="4"/>
        <v>0</v>
      </c>
    </row>
    <row r="81" spans="1:8" ht="30" x14ac:dyDescent="0.25">
      <c r="A81" s="48">
        <v>402</v>
      </c>
      <c r="B81" s="47"/>
      <c r="C81" s="48" t="s">
        <v>25</v>
      </c>
      <c r="D81" s="49" t="s">
        <v>20</v>
      </c>
      <c r="E81" s="47" t="s">
        <v>253</v>
      </c>
      <c r="F81" s="52">
        <f t="shared" si="3"/>
        <v>600</v>
      </c>
      <c r="G81" s="112">
        <f t="shared" si="4"/>
        <v>660</v>
      </c>
      <c r="H81">
        <v>600</v>
      </c>
    </row>
    <row r="82" spans="1:8" ht="30" x14ac:dyDescent="0.25">
      <c r="A82" s="48">
        <v>403</v>
      </c>
      <c r="B82" s="47"/>
      <c r="C82" s="48" t="s">
        <v>27</v>
      </c>
      <c r="D82" s="49" t="s">
        <v>26</v>
      </c>
      <c r="E82" s="47" t="s">
        <v>253</v>
      </c>
      <c r="F82" s="52">
        <f t="shared" si="3"/>
        <v>1700</v>
      </c>
      <c r="G82" s="112">
        <f t="shared" si="4"/>
        <v>1870</v>
      </c>
      <c r="H82">
        <v>1700</v>
      </c>
    </row>
    <row r="83" spans="1:8" ht="30" x14ac:dyDescent="0.25">
      <c r="A83" s="48">
        <v>404</v>
      </c>
      <c r="B83" s="47"/>
      <c r="C83" s="48" t="s">
        <v>29</v>
      </c>
      <c r="D83" s="49" t="s">
        <v>28</v>
      </c>
      <c r="E83" s="47" t="s">
        <v>253</v>
      </c>
      <c r="F83" s="52">
        <f t="shared" si="3"/>
        <v>2900</v>
      </c>
      <c r="G83" s="112">
        <f t="shared" si="4"/>
        <v>3190</v>
      </c>
      <c r="H83">
        <v>2900</v>
      </c>
    </row>
    <row r="84" spans="1:8" x14ac:dyDescent="0.25">
      <c r="A84" s="48">
        <v>161</v>
      </c>
      <c r="B84" s="47"/>
      <c r="C84" s="47"/>
      <c r="D84" s="49" t="s">
        <v>205</v>
      </c>
      <c r="E84" s="47" t="s">
        <v>251</v>
      </c>
      <c r="F84" s="52">
        <f t="shared" si="3"/>
        <v>730</v>
      </c>
      <c r="G84" s="112">
        <f t="shared" si="4"/>
        <v>803</v>
      </c>
      <c r="H84">
        <v>730</v>
      </c>
    </row>
    <row r="85" spans="1:8" ht="45" x14ac:dyDescent="0.25">
      <c r="A85" s="48">
        <v>472</v>
      </c>
      <c r="B85" s="47"/>
      <c r="C85" s="48" t="s">
        <v>103</v>
      </c>
      <c r="D85" s="49" t="s">
        <v>18</v>
      </c>
      <c r="E85" s="47" t="s">
        <v>251</v>
      </c>
      <c r="F85" s="52">
        <f t="shared" si="3"/>
        <v>730</v>
      </c>
      <c r="G85" s="112">
        <f t="shared" si="4"/>
        <v>803</v>
      </c>
      <c r="H85">
        <v>730</v>
      </c>
    </row>
    <row r="86" spans="1:8" ht="30" x14ac:dyDescent="0.25">
      <c r="A86" s="48">
        <v>527</v>
      </c>
      <c r="B86" s="47"/>
      <c r="C86" s="48" t="s">
        <v>127</v>
      </c>
      <c r="D86" s="49" t="s">
        <v>126</v>
      </c>
      <c r="E86" s="47" t="s">
        <v>251</v>
      </c>
      <c r="F86" s="52">
        <f t="shared" si="3"/>
        <v>1390</v>
      </c>
      <c r="G86" s="112">
        <f t="shared" si="4"/>
        <v>1529</v>
      </c>
      <c r="H86">
        <v>1390</v>
      </c>
    </row>
    <row r="87" spans="1:8" ht="30" x14ac:dyDescent="0.25">
      <c r="A87" s="48">
        <v>528</v>
      </c>
      <c r="B87" s="47"/>
      <c r="C87" s="48" t="s">
        <v>125</v>
      </c>
      <c r="D87" s="49" t="s">
        <v>124</v>
      </c>
      <c r="E87" s="47" t="s">
        <v>251</v>
      </c>
      <c r="F87" s="52">
        <f t="shared" si="3"/>
        <v>730</v>
      </c>
      <c r="G87" s="112">
        <f t="shared" si="4"/>
        <v>803</v>
      </c>
      <c r="H87">
        <v>730</v>
      </c>
    </row>
    <row r="88" spans="1:8" ht="30" x14ac:dyDescent="0.25">
      <c r="A88" s="48">
        <v>401</v>
      </c>
      <c r="B88" s="47"/>
      <c r="C88" s="48" t="s">
        <v>24</v>
      </c>
      <c r="D88" s="49" t="s">
        <v>23</v>
      </c>
      <c r="E88" s="47" t="s">
        <v>174</v>
      </c>
      <c r="F88" s="52">
        <f t="shared" si="3"/>
        <v>1000</v>
      </c>
      <c r="G88" s="112">
        <f t="shared" si="4"/>
        <v>1100</v>
      </c>
      <c r="H88">
        <v>1000</v>
      </c>
    </row>
    <row r="89" spans="1:8" ht="30" x14ac:dyDescent="0.25">
      <c r="A89" s="48">
        <v>172</v>
      </c>
      <c r="B89" s="47"/>
      <c r="C89" s="47"/>
      <c r="D89" s="49" t="s">
        <v>206</v>
      </c>
      <c r="E89" s="47" t="s">
        <v>174</v>
      </c>
      <c r="F89" s="52">
        <f t="shared" si="3"/>
        <v>460</v>
      </c>
      <c r="G89" s="112">
        <f t="shared" si="4"/>
        <v>506</v>
      </c>
      <c r="H89">
        <v>460</v>
      </c>
    </row>
    <row r="90" spans="1:8" ht="30" x14ac:dyDescent="0.25">
      <c r="A90" s="48">
        <v>477</v>
      </c>
      <c r="B90" s="47"/>
      <c r="C90" s="48" t="s">
        <v>108</v>
      </c>
      <c r="D90" s="49" t="s">
        <v>19</v>
      </c>
      <c r="E90" s="47" t="s">
        <v>252</v>
      </c>
      <c r="F90" s="52">
        <f t="shared" si="3"/>
        <v>640</v>
      </c>
      <c r="G90" s="112">
        <f t="shared" si="4"/>
        <v>704</v>
      </c>
      <c r="H90">
        <v>640</v>
      </c>
    </row>
    <row r="91" spans="1:8" ht="45" x14ac:dyDescent="0.25">
      <c r="A91" s="48">
        <v>478</v>
      </c>
      <c r="B91" s="47"/>
      <c r="C91" s="48" t="s">
        <v>108</v>
      </c>
      <c r="D91" s="49" t="s">
        <v>109</v>
      </c>
      <c r="E91" s="47" t="s">
        <v>251</v>
      </c>
      <c r="F91" s="52">
        <f t="shared" si="3"/>
        <v>730</v>
      </c>
      <c r="G91" s="112">
        <f t="shared" si="4"/>
        <v>803</v>
      </c>
      <c r="H91">
        <v>730</v>
      </c>
    </row>
    <row r="92" spans="1:8" ht="30" x14ac:dyDescent="0.25">
      <c r="A92" s="48">
        <v>482</v>
      </c>
      <c r="B92" s="47"/>
      <c r="C92" s="48" t="s">
        <v>115</v>
      </c>
      <c r="D92" s="49" t="s">
        <v>114</v>
      </c>
      <c r="E92" s="47" t="s">
        <v>236</v>
      </c>
      <c r="F92" s="52">
        <f t="shared" si="3"/>
        <v>740</v>
      </c>
      <c r="G92" s="112">
        <f t="shared" si="4"/>
        <v>814</v>
      </c>
      <c r="H92">
        <v>740</v>
      </c>
    </row>
    <row r="93" spans="1:8" ht="30" x14ac:dyDescent="0.25">
      <c r="A93" s="48">
        <v>67</v>
      </c>
      <c r="B93" s="47"/>
      <c r="C93" s="47"/>
      <c r="D93" s="49" t="s">
        <v>204</v>
      </c>
      <c r="E93" s="47" t="s">
        <v>254</v>
      </c>
      <c r="F93" s="52">
        <f t="shared" si="3"/>
        <v>8250</v>
      </c>
      <c r="G93" s="112">
        <f t="shared" si="4"/>
        <v>9075</v>
      </c>
      <c r="H93">
        <v>8250</v>
      </c>
    </row>
    <row r="94" spans="1:8" x14ac:dyDescent="0.25">
      <c r="A94" s="48">
        <v>159</v>
      </c>
      <c r="B94" s="47"/>
      <c r="C94" s="47"/>
      <c r="D94" s="49" t="s">
        <v>267</v>
      </c>
      <c r="E94" s="47" t="s">
        <v>268</v>
      </c>
      <c r="F94" s="52">
        <f t="shared" si="3"/>
        <v>2060</v>
      </c>
      <c r="G94" s="112">
        <f t="shared" si="4"/>
        <v>2266</v>
      </c>
      <c r="H94">
        <v>2060</v>
      </c>
    </row>
    <row r="95" spans="1:8" x14ac:dyDescent="0.25">
      <c r="A95" s="48">
        <v>323</v>
      </c>
      <c r="B95" s="47"/>
      <c r="C95" s="47"/>
      <c r="D95" s="49" t="s">
        <v>192</v>
      </c>
      <c r="E95" s="54">
        <v>0.4</v>
      </c>
      <c r="F95" s="47">
        <f t="shared" si="3"/>
        <v>0</v>
      </c>
      <c r="G95" s="112">
        <f t="shared" si="4"/>
        <v>0</v>
      </c>
    </row>
    <row r="96" spans="1:8" x14ac:dyDescent="0.25">
      <c r="A96" s="120" t="s">
        <v>255</v>
      </c>
      <c r="B96" s="121"/>
      <c r="C96" s="121"/>
      <c r="D96" s="121"/>
      <c r="E96" s="121"/>
      <c r="F96" s="122"/>
      <c r="G96" s="112">
        <f t="shared" si="4"/>
        <v>0</v>
      </c>
    </row>
    <row r="97" spans="1:8" ht="45" x14ac:dyDescent="0.25">
      <c r="A97" s="48">
        <v>432</v>
      </c>
      <c r="B97" s="47"/>
      <c r="C97" s="48" t="s">
        <v>60</v>
      </c>
      <c r="D97" s="49" t="s">
        <v>272</v>
      </c>
      <c r="E97" s="47" t="s">
        <v>251</v>
      </c>
      <c r="F97" s="52">
        <f t="shared" si="3"/>
        <v>28300</v>
      </c>
      <c r="G97" s="112">
        <f t="shared" si="4"/>
        <v>31130</v>
      </c>
      <c r="H97">
        <v>28300</v>
      </c>
    </row>
    <row r="98" spans="1:8" ht="45" x14ac:dyDescent="0.25">
      <c r="A98" s="48">
        <v>433</v>
      </c>
      <c r="B98" s="47"/>
      <c r="C98" s="48" t="s">
        <v>60</v>
      </c>
      <c r="D98" s="49" t="s">
        <v>273</v>
      </c>
      <c r="E98" s="47" t="s">
        <v>251</v>
      </c>
      <c r="F98" s="52">
        <f t="shared" si="3"/>
        <v>28300</v>
      </c>
      <c r="G98" s="112">
        <f t="shared" si="4"/>
        <v>31130</v>
      </c>
      <c r="H98">
        <v>28300</v>
      </c>
    </row>
    <row r="99" spans="1:8" ht="30" x14ac:dyDescent="0.25">
      <c r="A99" s="48">
        <v>434</v>
      </c>
      <c r="B99" s="47"/>
      <c r="C99" s="48" t="s">
        <v>61</v>
      </c>
      <c r="D99" s="49" t="s">
        <v>9</v>
      </c>
      <c r="E99" s="47" t="s">
        <v>251</v>
      </c>
      <c r="F99" s="52">
        <f t="shared" si="3"/>
        <v>7550</v>
      </c>
      <c r="G99" s="112">
        <f t="shared" si="4"/>
        <v>8305</v>
      </c>
      <c r="H99">
        <v>7550</v>
      </c>
    </row>
    <row r="100" spans="1:8" ht="30" x14ac:dyDescent="0.25">
      <c r="A100" s="48">
        <v>435</v>
      </c>
      <c r="B100" s="47"/>
      <c r="C100" s="48" t="s">
        <v>61</v>
      </c>
      <c r="D100" s="49" t="s">
        <v>10</v>
      </c>
      <c r="E100" s="47" t="s">
        <v>251</v>
      </c>
      <c r="F100" s="52">
        <f t="shared" si="3"/>
        <v>14500</v>
      </c>
      <c r="G100" s="112">
        <f t="shared" si="4"/>
        <v>15950</v>
      </c>
      <c r="H100">
        <v>14500</v>
      </c>
    </row>
    <row r="101" spans="1:8" ht="30" x14ac:dyDescent="0.25">
      <c r="A101" s="48">
        <v>436</v>
      </c>
      <c r="B101" s="47"/>
      <c r="C101" s="48" t="s">
        <v>61</v>
      </c>
      <c r="D101" s="49" t="s">
        <v>11</v>
      </c>
      <c r="E101" s="47" t="s">
        <v>251</v>
      </c>
      <c r="F101" s="52">
        <f t="shared" si="3"/>
        <v>9300</v>
      </c>
      <c r="G101" s="112">
        <f t="shared" si="4"/>
        <v>10230</v>
      </c>
      <c r="H101">
        <v>9300</v>
      </c>
    </row>
    <row r="102" spans="1:8" ht="45" x14ac:dyDescent="0.25">
      <c r="A102" s="48">
        <v>452</v>
      </c>
      <c r="B102" s="47"/>
      <c r="C102" s="48" t="s">
        <v>79</v>
      </c>
      <c r="D102" s="49" t="s">
        <v>12</v>
      </c>
      <c r="E102" s="47" t="s">
        <v>252</v>
      </c>
      <c r="F102" s="52">
        <f t="shared" si="3"/>
        <v>18150</v>
      </c>
      <c r="G102" s="112">
        <f t="shared" si="4"/>
        <v>19965</v>
      </c>
      <c r="H102">
        <v>18150</v>
      </c>
    </row>
    <row r="103" spans="1:8" ht="45" x14ac:dyDescent="0.25">
      <c r="A103" s="48">
        <v>453</v>
      </c>
      <c r="B103" s="47"/>
      <c r="C103" s="48" t="s">
        <v>80</v>
      </c>
      <c r="D103" s="49" t="s">
        <v>274</v>
      </c>
      <c r="E103" s="47" t="s">
        <v>252</v>
      </c>
      <c r="F103" s="52">
        <f t="shared" ref="F103:F133" si="5">H103</f>
        <v>52800</v>
      </c>
      <c r="G103" s="112">
        <f t="shared" si="4"/>
        <v>58080</v>
      </c>
      <c r="H103">
        <v>52800</v>
      </c>
    </row>
    <row r="104" spans="1:8" ht="45" x14ac:dyDescent="0.25">
      <c r="A104" s="48">
        <v>454</v>
      </c>
      <c r="B104" s="47"/>
      <c r="C104" s="48" t="s">
        <v>82</v>
      </c>
      <c r="D104" s="49" t="s">
        <v>81</v>
      </c>
      <c r="E104" s="47" t="s">
        <v>252</v>
      </c>
      <c r="F104" s="52">
        <f t="shared" si="5"/>
        <v>52800</v>
      </c>
      <c r="G104" s="112">
        <f t="shared" si="4"/>
        <v>58080</v>
      </c>
      <c r="H104">
        <v>52800</v>
      </c>
    </row>
    <row r="105" spans="1:8" ht="45" x14ac:dyDescent="0.25">
      <c r="A105" s="48">
        <v>464</v>
      </c>
      <c r="B105" s="47"/>
      <c r="C105" s="48" t="s">
        <v>94</v>
      </c>
      <c r="D105" s="49" t="s">
        <v>93</v>
      </c>
      <c r="E105" s="47" t="s">
        <v>252</v>
      </c>
      <c r="F105" s="52">
        <f t="shared" si="5"/>
        <v>7260</v>
      </c>
      <c r="G105" s="112">
        <f t="shared" si="4"/>
        <v>7986</v>
      </c>
      <c r="H105">
        <v>7260</v>
      </c>
    </row>
    <row r="106" spans="1:8" ht="45" x14ac:dyDescent="0.25">
      <c r="A106" s="48">
        <v>465</v>
      </c>
      <c r="B106" s="47"/>
      <c r="C106" s="48" t="s">
        <v>96</v>
      </c>
      <c r="D106" s="49" t="s">
        <v>95</v>
      </c>
      <c r="E106" s="47" t="s">
        <v>252</v>
      </c>
      <c r="F106" s="52">
        <f t="shared" si="5"/>
        <v>16940</v>
      </c>
      <c r="G106" s="112">
        <f t="shared" si="4"/>
        <v>18634</v>
      </c>
      <c r="H106">
        <v>16940</v>
      </c>
    </row>
    <row r="107" spans="1:8" ht="45" x14ac:dyDescent="0.25">
      <c r="A107" s="48">
        <v>466</v>
      </c>
      <c r="B107" s="47"/>
      <c r="C107" s="48" t="s">
        <v>97</v>
      </c>
      <c r="D107" s="49" t="s">
        <v>275</v>
      </c>
      <c r="E107" s="47" t="s">
        <v>252</v>
      </c>
      <c r="F107" s="52">
        <f t="shared" si="5"/>
        <v>50930</v>
      </c>
      <c r="G107" s="112">
        <f t="shared" si="4"/>
        <v>56023</v>
      </c>
      <c r="H107">
        <v>50930</v>
      </c>
    </row>
    <row r="108" spans="1:8" ht="45" x14ac:dyDescent="0.25">
      <c r="A108" s="48">
        <v>469</v>
      </c>
      <c r="B108" s="47"/>
      <c r="C108" s="48" t="s">
        <v>97</v>
      </c>
      <c r="D108" s="49" t="s">
        <v>98</v>
      </c>
      <c r="E108" s="47" t="s">
        <v>252</v>
      </c>
      <c r="F108" s="52">
        <f t="shared" si="5"/>
        <v>9680</v>
      </c>
      <c r="G108" s="112">
        <f t="shared" si="4"/>
        <v>10648</v>
      </c>
      <c r="H108">
        <v>9680</v>
      </c>
    </row>
    <row r="109" spans="1:8" ht="30" x14ac:dyDescent="0.25">
      <c r="A109" s="48">
        <v>470</v>
      </c>
      <c r="B109" s="47"/>
      <c r="C109" s="48" t="s">
        <v>97</v>
      </c>
      <c r="D109" s="49" t="s">
        <v>99</v>
      </c>
      <c r="E109" s="47" t="s">
        <v>252</v>
      </c>
      <c r="F109" s="52">
        <f t="shared" si="5"/>
        <v>52800</v>
      </c>
      <c r="G109" s="112">
        <f t="shared" si="4"/>
        <v>58080</v>
      </c>
      <c r="H109">
        <v>52800</v>
      </c>
    </row>
    <row r="110" spans="1:8" ht="45" x14ac:dyDescent="0.25">
      <c r="A110" s="48">
        <v>471</v>
      </c>
      <c r="B110" s="47"/>
      <c r="C110" s="48" t="s">
        <v>101</v>
      </c>
      <c r="D110" s="49" t="s">
        <v>100</v>
      </c>
      <c r="E110" s="47" t="s">
        <v>252</v>
      </c>
      <c r="F110" s="52">
        <f t="shared" si="5"/>
        <v>78600</v>
      </c>
      <c r="G110" s="112">
        <f t="shared" si="4"/>
        <v>86460</v>
      </c>
      <c r="H110">
        <v>78600</v>
      </c>
    </row>
    <row r="111" spans="1:8" x14ac:dyDescent="0.25">
      <c r="A111" s="48">
        <v>497</v>
      </c>
      <c r="B111" s="47"/>
      <c r="C111" s="48" t="s">
        <v>138</v>
      </c>
      <c r="D111" s="49" t="s">
        <v>14</v>
      </c>
      <c r="E111" s="47" t="s">
        <v>251</v>
      </c>
      <c r="F111" s="52">
        <f t="shared" si="5"/>
        <v>1470</v>
      </c>
      <c r="G111" s="112">
        <f t="shared" si="4"/>
        <v>1617</v>
      </c>
      <c r="H111">
        <v>1470</v>
      </c>
    </row>
    <row r="112" spans="1:8" ht="30" x14ac:dyDescent="0.25">
      <c r="A112" s="48">
        <v>499</v>
      </c>
      <c r="B112" s="47"/>
      <c r="C112" s="48" t="s">
        <v>140</v>
      </c>
      <c r="D112" s="49" t="s">
        <v>139</v>
      </c>
      <c r="E112" s="47" t="s">
        <v>251</v>
      </c>
      <c r="F112" s="52">
        <f t="shared" si="5"/>
        <v>480</v>
      </c>
      <c r="G112" s="112">
        <f t="shared" si="4"/>
        <v>528</v>
      </c>
      <c r="H112">
        <v>480</v>
      </c>
    </row>
    <row r="113" spans="1:8" ht="30" x14ac:dyDescent="0.25">
      <c r="A113" s="48">
        <v>500</v>
      </c>
      <c r="B113" s="47"/>
      <c r="C113" s="48" t="s">
        <v>142</v>
      </c>
      <c r="D113" s="49" t="s">
        <v>141</v>
      </c>
      <c r="E113" s="47" t="s">
        <v>251</v>
      </c>
      <c r="F113" s="52">
        <f t="shared" si="5"/>
        <v>2360</v>
      </c>
      <c r="G113" s="112">
        <f t="shared" si="4"/>
        <v>2596</v>
      </c>
      <c r="H113">
        <v>2360</v>
      </c>
    </row>
    <row r="114" spans="1:8" ht="30" x14ac:dyDescent="0.25">
      <c r="A114" s="48">
        <v>501</v>
      </c>
      <c r="B114" s="47"/>
      <c r="C114" s="48" t="s">
        <v>143</v>
      </c>
      <c r="D114" s="49" t="s">
        <v>13</v>
      </c>
      <c r="E114" s="47" t="s">
        <v>251</v>
      </c>
      <c r="F114" s="52">
        <f t="shared" si="5"/>
        <v>4800</v>
      </c>
      <c r="G114" s="112">
        <f t="shared" si="4"/>
        <v>5280</v>
      </c>
      <c r="H114">
        <v>4800</v>
      </c>
    </row>
    <row r="115" spans="1:8" ht="30" x14ac:dyDescent="0.25">
      <c r="A115" s="48">
        <v>524</v>
      </c>
      <c r="B115" s="47"/>
      <c r="C115" s="48" t="s">
        <v>157</v>
      </c>
      <c r="D115" s="49" t="s">
        <v>22</v>
      </c>
      <c r="E115" s="47" t="s">
        <v>251</v>
      </c>
      <c r="F115" s="52">
        <f t="shared" si="5"/>
        <v>7700</v>
      </c>
      <c r="G115" s="112">
        <f t="shared" si="4"/>
        <v>8470</v>
      </c>
      <c r="H115">
        <v>7700</v>
      </c>
    </row>
    <row r="116" spans="1:8" ht="45" x14ac:dyDescent="0.25">
      <c r="A116" s="48">
        <v>509</v>
      </c>
      <c r="B116" s="47"/>
      <c r="C116" s="48" t="s">
        <v>151</v>
      </c>
      <c r="D116" s="49" t="s">
        <v>276</v>
      </c>
      <c r="E116" s="47" t="s">
        <v>251</v>
      </c>
      <c r="F116" s="52">
        <f t="shared" si="5"/>
        <v>3630</v>
      </c>
      <c r="G116" s="112">
        <f t="shared" si="4"/>
        <v>3993</v>
      </c>
      <c r="H116">
        <v>3630</v>
      </c>
    </row>
    <row r="117" spans="1:8" x14ac:dyDescent="0.25">
      <c r="A117" s="48">
        <v>510</v>
      </c>
      <c r="B117" s="47"/>
      <c r="C117" s="48" t="s">
        <v>152</v>
      </c>
      <c r="D117" s="49" t="s">
        <v>277</v>
      </c>
      <c r="E117" s="47" t="s">
        <v>251</v>
      </c>
      <c r="F117" s="52">
        <f t="shared" si="5"/>
        <v>14500</v>
      </c>
      <c r="G117" s="112">
        <f t="shared" si="4"/>
        <v>15950</v>
      </c>
      <c r="H117">
        <v>14500</v>
      </c>
    </row>
    <row r="118" spans="1:8" ht="30" x14ac:dyDescent="0.25">
      <c r="A118" s="48">
        <v>511</v>
      </c>
      <c r="B118" s="47"/>
      <c r="C118" s="48" t="s">
        <v>153</v>
      </c>
      <c r="D118" s="49" t="s">
        <v>278</v>
      </c>
      <c r="E118" s="47" t="s">
        <v>261</v>
      </c>
      <c r="F118" s="52">
        <f t="shared" si="5"/>
        <v>3190</v>
      </c>
      <c r="G118" s="112">
        <f t="shared" si="4"/>
        <v>3509</v>
      </c>
      <c r="H118">
        <v>3190</v>
      </c>
    </row>
    <row r="119" spans="1:8" x14ac:dyDescent="0.25">
      <c r="F119">
        <f t="shared" si="5"/>
        <v>0</v>
      </c>
      <c r="G119" s="112">
        <f t="shared" si="4"/>
        <v>0</v>
      </c>
    </row>
    <row r="120" spans="1:8" x14ac:dyDescent="0.25">
      <c r="A120" s="120" t="s">
        <v>279</v>
      </c>
      <c r="B120" s="121"/>
      <c r="C120" s="121"/>
      <c r="D120" s="121"/>
      <c r="E120" s="121"/>
      <c r="F120" s="122"/>
      <c r="G120" s="112">
        <f t="shared" si="4"/>
        <v>0</v>
      </c>
    </row>
    <row r="121" spans="1:8" ht="30" x14ac:dyDescent="0.25">
      <c r="A121" s="48">
        <v>503</v>
      </c>
      <c r="B121" s="47"/>
      <c r="C121" s="48" t="s">
        <v>144</v>
      </c>
      <c r="D121" s="49" t="s">
        <v>15</v>
      </c>
      <c r="E121" s="47" t="s">
        <v>251</v>
      </c>
      <c r="F121" s="52">
        <f t="shared" si="5"/>
        <v>3000</v>
      </c>
      <c r="G121" s="112">
        <f t="shared" si="4"/>
        <v>3300</v>
      </c>
      <c r="H121">
        <v>3000</v>
      </c>
    </row>
    <row r="122" spans="1:8" x14ac:dyDescent="0.25">
      <c r="A122" s="48">
        <v>504</v>
      </c>
      <c r="B122" s="47"/>
      <c r="C122" s="48" t="s">
        <v>146</v>
      </c>
      <c r="D122" s="49" t="s">
        <v>145</v>
      </c>
      <c r="E122" s="47" t="s">
        <v>251</v>
      </c>
      <c r="F122" s="52">
        <f t="shared" si="5"/>
        <v>4800</v>
      </c>
      <c r="G122" s="112">
        <f t="shared" si="4"/>
        <v>5280</v>
      </c>
      <c r="H122">
        <v>4800</v>
      </c>
    </row>
    <row r="123" spans="1:8" x14ac:dyDescent="0.25">
      <c r="A123" s="48">
        <v>505</v>
      </c>
      <c r="B123" s="47"/>
      <c r="C123" s="48" t="s">
        <v>147</v>
      </c>
      <c r="D123" s="49" t="s">
        <v>16</v>
      </c>
      <c r="E123" s="47" t="s">
        <v>251</v>
      </c>
      <c r="F123" s="52">
        <f t="shared" si="5"/>
        <v>4800</v>
      </c>
      <c r="G123" s="112">
        <f t="shared" si="4"/>
        <v>5280</v>
      </c>
      <c r="H123">
        <v>4800</v>
      </c>
    </row>
    <row r="124" spans="1:8" ht="30" x14ac:dyDescent="0.25">
      <c r="A124" s="48">
        <v>506</v>
      </c>
      <c r="B124" s="47"/>
      <c r="C124" s="48" t="s">
        <v>147</v>
      </c>
      <c r="D124" s="49" t="s">
        <v>256</v>
      </c>
      <c r="E124" s="47" t="s">
        <v>251</v>
      </c>
      <c r="F124" s="52">
        <f t="shared" si="5"/>
        <v>300</v>
      </c>
      <c r="G124" s="112">
        <f t="shared" si="4"/>
        <v>330</v>
      </c>
      <c r="H124">
        <v>300</v>
      </c>
    </row>
    <row r="125" spans="1:8" ht="30" x14ac:dyDescent="0.25">
      <c r="A125" s="48">
        <v>507</v>
      </c>
      <c r="B125" s="47"/>
      <c r="C125" s="48" t="s">
        <v>149</v>
      </c>
      <c r="D125" s="49" t="s">
        <v>148</v>
      </c>
      <c r="E125" s="47" t="s">
        <v>251</v>
      </c>
      <c r="F125" s="52">
        <f t="shared" si="5"/>
        <v>4800</v>
      </c>
      <c r="G125" s="112">
        <f t="shared" si="4"/>
        <v>5280</v>
      </c>
      <c r="H125">
        <v>4800</v>
      </c>
    </row>
    <row r="126" spans="1:8" ht="30" x14ac:dyDescent="0.25">
      <c r="A126" s="48">
        <v>508</v>
      </c>
      <c r="B126" s="47"/>
      <c r="C126" s="48" t="s">
        <v>149</v>
      </c>
      <c r="D126" s="49" t="s">
        <v>150</v>
      </c>
      <c r="E126" s="47" t="s">
        <v>260</v>
      </c>
      <c r="F126" s="52">
        <f t="shared" si="5"/>
        <v>6650</v>
      </c>
      <c r="G126" s="112">
        <f t="shared" si="4"/>
        <v>7315</v>
      </c>
      <c r="H126">
        <v>6650</v>
      </c>
    </row>
    <row r="127" spans="1:8" x14ac:dyDescent="0.25">
      <c r="A127" s="120" t="s">
        <v>257</v>
      </c>
      <c r="B127" s="121"/>
      <c r="C127" s="121"/>
      <c r="D127" s="121"/>
      <c r="E127" s="121"/>
      <c r="F127" s="122"/>
      <c r="G127" s="112">
        <f t="shared" si="4"/>
        <v>0</v>
      </c>
    </row>
    <row r="128" spans="1:8" x14ac:dyDescent="0.25">
      <c r="A128" s="120" t="s">
        <v>258</v>
      </c>
      <c r="B128" s="121"/>
      <c r="C128" s="121"/>
      <c r="D128" s="121"/>
      <c r="E128" s="121"/>
      <c r="F128" s="122"/>
      <c r="G128" s="112">
        <f t="shared" si="4"/>
        <v>0</v>
      </c>
    </row>
    <row r="129" spans="1:8" ht="30" x14ac:dyDescent="0.25">
      <c r="A129" s="48">
        <v>415</v>
      </c>
      <c r="B129" s="47"/>
      <c r="C129" s="48" t="s">
        <v>51</v>
      </c>
      <c r="D129" s="49" t="s">
        <v>50</v>
      </c>
      <c r="E129" s="47" t="s">
        <v>236</v>
      </c>
      <c r="F129" s="52">
        <f t="shared" si="5"/>
        <v>1210</v>
      </c>
      <c r="G129" s="112">
        <f t="shared" si="4"/>
        <v>1331</v>
      </c>
      <c r="H129">
        <v>1210</v>
      </c>
    </row>
    <row r="130" spans="1:8" ht="30" x14ac:dyDescent="0.25">
      <c r="A130" s="48">
        <v>416</v>
      </c>
      <c r="B130" s="47"/>
      <c r="C130" s="48" t="s">
        <v>53</v>
      </c>
      <c r="D130" s="49" t="s">
        <v>52</v>
      </c>
      <c r="E130" s="47" t="s">
        <v>236</v>
      </c>
      <c r="F130" s="52">
        <f t="shared" si="5"/>
        <v>2090</v>
      </c>
      <c r="G130" s="112">
        <f t="shared" si="4"/>
        <v>2299</v>
      </c>
      <c r="H130">
        <v>2090</v>
      </c>
    </row>
    <row r="131" spans="1:8" ht="30" x14ac:dyDescent="0.25">
      <c r="A131" s="48">
        <v>417</v>
      </c>
      <c r="B131" s="47"/>
      <c r="C131" s="48" t="s">
        <v>53</v>
      </c>
      <c r="D131" s="49" t="s">
        <v>54</v>
      </c>
      <c r="E131" s="47" t="s">
        <v>236</v>
      </c>
      <c r="F131" s="52">
        <f t="shared" si="5"/>
        <v>2530</v>
      </c>
      <c r="G131" s="112">
        <f t="shared" si="4"/>
        <v>2783</v>
      </c>
      <c r="H131">
        <v>2530</v>
      </c>
    </row>
    <row r="132" spans="1:8" ht="30" x14ac:dyDescent="0.25">
      <c r="A132" s="48">
        <v>418</v>
      </c>
      <c r="B132" s="47"/>
      <c r="C132" s="48" t="s">
        <v>56</v>
      </c>
      <c r="D132" s="49" t="s">
        <v>55</v>
      </c>
      <c r="E132" s="47" t="s">
        <v>236</v>
      </c>
      <c r="F132" s="52">
        <f t="shared" si="5"/>
        <v>3630</v>
      </c>
      <c r="G132" s="112">
        <f t="shared" si="4"/>
        <v>3993</v>
      </c>
      <c r="H132">
        <v>3630</v>
      </c>
    </row>
    <row r="133" spans="1:8" ht="45" x14ac:dyDescent="0.25">
      <c r="A133" s="48">
        <v>456</v>
      </c>
      <c r="B133" s="47"/>
      <c r="C133" s="48" t="s">
        <v>84</v>
      </c>
      <c r="D133" s="49" t="s">
        <v>83</v>
      </c>
      <c r="E133" s="47" t="s">
        <v>236</v>
      </c>
      <c r="F133" s="52">
        <f t="shared" si="5"/>
        <v>5500</v>
      </c>
      <c r="G133" s="112">
        <f t="shared" si="4"/>
        <v>6050</v>
      </c>
      <c r="H133">
        <v>5500</v>
      </c>
    </row>
    <row r="134" spans="1:8" x14ac:dyDescent="0.25">
      <c r="A134" s="120" t="s">
        <v>259</v>
      </c>
      <c r="B134" s="121"/>
      <c r="C134" s="121"/>
      <c r="D134" s="121"/>
      <c r="E134" s="121"/>
      <c r="F134" s="122"/>
      <c r="G134" s="112">
        <f t="shared" si="4"/>
        <v>0</v>
      </c>
    </row>
    <row r="135" spans="1:8" x14ac:dyDescent="0.25">
      <c r="A135" s="48">
        <v>439</v>
      </c>
      <c r="B135" s="47" t="s">
        <v>271</v>
      </c>
      <c r="C135" s="48" t="s">
        <v>113</v>
      </c>
      <c r="D135" s="49" t="s">
        <v>263</v>
      </c>
      <c r="E135" s="47" t="s">
        <v>236</v>
      </c>
      <c r="F135" s="52">
        <f t="shared" ref="F135:F153" si="6">H135</f>
        <v>4320</v>
      </c>
      <c r="G135" s="112">
        <f t="shared" si="4"/>
        <v>4752</v>
      </c>
      <c r="H135">
        <v>4320</v>
      </c>
    </row>
    <row r="136" spans="1:8" ht="45" x14ac:dyDescent="0.25">
      <c r="A136" s="48">
        <v>445</v>
      </c>
      <c r="B136" s="47"/>
      <c r="C136" s="48" t="s">
        <v>73</v>
      </c>
      <c r="D136" s="49" t="s">
        <v>72</v>
      </c>
      <c r="E136" s="47" t="s">
        <v>236</v>
      </c>
      <c r="F136" s="52">
        <f t="shared" si="6"/>
        <v>820</v>
      </c>
      <c r="G136" s="112">
        <f t="shared" si="4"/>
        <v>902</v>
      </c>
      <c r="H136">
        <v>820</v>
      </c>
    </row>
    <row r="137" spans="1:8" ht="30" x14ac:dyDescent="0.25">
      <c r="A137" s="48">
        <v>446</v>
      </c>
      <c r="B137" s="47"/>
      <c r="C137" s="48" t="s">
        <v>75</v>
      </c>
      <c r="D137" s="49" t="s">
        <v>74</v>
      </c>
      <c r="E137" s="47" t="s">
        <v>236</v>
      </c>
      <c r="F137" s="52">
        <f t="shared" si="6"/>
        <v>700</v>
      </c>
      <c r="G137" s="112">
        <f t="shared" si="4"/>
        <v>770</v>
      </c>
      <c r="H137">
        <v>700</v>
      </c>
    </row>
    <row r="138" spans="1:8" x14ac:dyDescent="0.25">
      <c r="A138" s="48">
        <v>449</v>
      </c>
      <c r="B138" s="47"/>
      <c r="C138" s="48" t="s">
        <v>77</v>
      </c>
      <c r="D138" s="49" t="s">
        <v>21</v>
      </c>
      <c r="E138" s="47" t="s">
        <v>251</v>
      </c>
      <c r="F138" s="52">
        <f t="shared" si="6"/>
        <v>1650</v>
      </c>
      <c r="G138" s="112">
        <f t="shared" si="4"/>
        <v>1815</v>
      </c>
      <c r="H138">
        <v>1650</v>
      </c>
    </row>
    <row r="139" spans="1:8" ht="30" x14ac:dyDescent="0.25">
      <c r="A139" s="48">
        <v>480</v>
      </c>
      <c r="B139" s="47"/>
      <c r="C139" s="48" t="s">
        <v>112</v>
      </c>
      <c r="D139" s="49" t="s">
        <v>262</v>
      </c>
      <c r="E139" s="47" t="s">
        <v>236</v>
      </c>
      <c r="F139" s="52">
        <f t="shared" si="6"/>
        <v>1430</v>
      </c>
      <c r="G139" s="112">
        <f t="shared" si="4"/>
        <v>1573</v>
      </c>
      <c r="H139">
        <v>1430</v>
      </c>
    </row>
    <row r="140" spans="1:8" x14ac:dyDescent="0.25">
      <c r="A140" s="55">
        <v>176</v>
      </c>
      <c r="B140" s="47"/>
      <c r="C140" s="47"/>
      <c r="D140" s="49" t="s">
        <v>207</v>
      </c>
      <c r="E140" s="47"/>
      <c r="F140" s="52">
        <f t="shared" si="6"/>
        <v>4400</v>
      </c>
      <c r="G140" s="112">
        <f t="shared" ref="G140:G153" si="7">F140+F140*10%</f>
        <v>4840</v>
      </c>
      <c r="H140">
        <v>4400</v>
      </c>
    </row>
    <row r="141" spans="1:8" x14ac:dyDescent="0.25">
      <c r="A141" s="55">
        <v>177</v>
      </c>
      <c r="B141" s="47"/>
      <c r="C141" s="47"/>
      <c r="D141" s="49" t="s">
        <v>208</v>
      </c>
      <c r="E141" s="47"/>
      <c r="F141" s="52">
        <f t="shared" si="6"/>
        <v>5080</v>
      </c>
      <c r="G141" s="112">
        <f t="shared" si="7"/>
        <v>5588</v>
      </c>
      <c r="H141">
        <v>5080</v>
      </c>
    </row>
    <row r="142" spans="1:8" ht="30" x14ac:dyDescent="0.25">
      <c r="A142" s="55">
        <v>178</v>
      </c>
      <c r="B142" s="47"/>
      <c r="C142" s="47"/>
      <c r="D142" s="49" t="s">
        <v>209</v>
      </c>
      <c r="E142" s="47"/>
      <c r="F142" s="52">
        <f t="shared" si="6"/>
        <v>1270</v>
      </c>
      <c r="G142" s="112">
        <f t="shared" si="7"/>
        <v>1397</v>
      </c>
      <c r="H142">
        <v>1270</v>
      </c>
    </row>
    <row r="143" spans="1:8" x14ac:dyDescent="0.25">
      <c r="A143" s="55">
        <v>182</v>
      </c>
      <c r="B143" s="47"/>
      <c r="C143" s="47"/>
      <c r="D143" s="49" t="s">
        <v>210</v>
      </c>
      <c r="E143" s="47"/>
      <c r="F143" s="52">
        <f t="shared" si="6"/>
        <v>1270</v>
      </c>
      <c r="G143" s="112">
        <f t="shared" si="7"/>
        <v>1397</v>
      </c>
      <c r="H143">
        <v>1270</v>
      </c>
    </row>
    <row r="144" spans="1:8" x14ac:dyDescent="0.25">
      <c r="A144" s="55">
        <v>183</v>
      </c>
      <c r="B144" s="47"/>
      <c r="C144" s="47"/>
      <c r="D144" s="49" t="s">
        <v>211</v>
      </c>
      <c r="E144" s="47"/>
      <c r="F144" s="52">
        <f t="shared" si="6"/>
        <v>2540</v>
      </c>
      <c r="G144" s="112">
        <f t="shared" si="7"/>
        <v>2794</v>
      </c>
      <c r="H144">
        <v>2540</v>
      </c>
    </row>
    <row r="145" spans="1:8" ht="30" x14ac:dyDescent="0.25">
      <c r="A145" s="55">
        <v>184</v>
      </c>
      <c r="B145" s="47"/>
      <c r="C145" s="47"/>
      <c r="D145" s="49" t="s">
        <v>212</v>
      </c>
      <c r="E145" s="47"/>
      <c r="F145" s="52">
        <f t="shared" si="6"/>
        <v>6350</v>
      </c>
      <c r="G145" s="112">
        <f t="shared" si="7"/>
        <v>6985</v>
      </c>
      <c r="H145">
        <v>6350</v>
      </c>
    </row>
    <row r="146" spans="1:8" x14ac:dyDescent="0.25">
      <c r="A146" s="120" t="s">
        <v>264</v>
      </c>
      <c r="B146" s="121"/>
      <c r="C146" s="121"/>
      <c r="D146" s="121"/>
      <c r="E146" s="121"/>
      <c r="F146" s="122"/>
      <c r="G146" s="112">
        <f t="shared" si="7"/>
        <v>0</v>
      </c>
    </row>
    <row r="147" spans="1:8" ht="30" x14ac:dyDescent="0.25">
      <c r="A147" s="55">
        <v>175</v>
      </c>
      <c r="B147" s="47"/>
      <c r="C147" s="47"/>
      <c r="D147" s="49" t="s">
        <v>191</v>
      </c>
      <c r="E147" s="47"/>
      <c r="F147" s="52">
        <f t="shared" si="6"/>
        <v>180</v>
      </c>
      <c r="G147" s="112">
        <f t="shared" si="7"/>
        <v>198</v>
      </c>
      <c r="H147">
        <v>180</v>
      </c>
    </row>
    <row r="148" spans="1:8" ht="30" x14ac:dyDescent="0.25">
      <c r="A148" s="55">
        <v>447</v>
      </c>
      <c r="B148" s="47"/>
      <c r="C148" s="48" t="s">
        <v>60</v>
      </c>
      <c r="D148" s="49" t="s">
        <v>76</v>
      </c>
      <c r="E148" s="47"/>
      <c r="F148" s="52">
        <f t="shared" si="6"/>
        <v>424</v>
      </c>
      <c r="G148" s="112">
        <f t="shared" si="7"/>
        <v>466.4</v>
      </c>
      <c r="H148">
        <v>424</v>
      </c>
    </row>
    <row r="149" spans="1:8" ht="60" x14ac:dyDescent="0.25">
      <c r="A149" s="48">
        <v>490</v>
      </c>
      <c r="B149" s="47"/>
      <c r="C149" s="48" t="s">
        <v>129</v>
      </c>
      <c r="D149" s="49" t="s">
        <v>128</v>
      </c>
      <c r="E149" s="47"/>
      <c r="F149" s="52">
        <f t="shared" si="6"/>
        <v>660</v>
      </c>
      <c r="G149" s="112">
        <f t="shared" si="7"/>
        <v>726</v>
      </c>
      <c r="H149">
        <v>660</v>
      </c>
    </row>
    <row r="150" spans="1:8" ht="60" x14ac:dyDescent="0.25">
      <c r="A150" s="48">
        <v>491</v>
      </c>
      <c r="B150" s="47"/>
      <c r="C150" s="48" t="s">
        <v>129</v>
      </c>
      <c r="D150" s="49" t="s">
        <v>162</v>
      </c>
      <c r="E150" s="47"/>
      <c r="F150" s="52">
        <f t="shared" si="6"/>
        <v>840</v>
      </c>
      <c r="G150" s="112">
        <f t="shared" si="7"/>
        <v>924</v>
      </c>
      <c r="H150">
        <v>840</v>
      </c>
    </row>
    <row r="151" spans="1:8" ht="30" x14ac:dyDescent="0.25">
      <c r="A151" s="48">
        <v>492</v>
      </c>
      <c r="B151" s="47"/>
      <c r="C151" s="48" t="s">
        <v>131</v>
      </c>
      <c r="D151" s="49" t="s">
        <v>130</v>
      </c>
      <c r="E151" s="47"/>
      <c r="F151" s="52">
        <f t="shared" si="6"/>
        <v>1200</v>
      </c>
      <c r="G151" s="112">
        <f t="shared" si="7"/>
        <v>1320</v>
      </c>
      <c r="H151">
        <v>1200</v>
      </c>
    </row>
    <row r="152" spans="1:8" ht="30" x14ac:dyDescent="0.25">
      <c r="A152" s="48">
        <v>525</v>
      </c>
      <c r="B152" s="47"/>
      <c r="C152" s="48" t="s">
        <v>129</v>
      </c>
      <c r="D152" s="49" t="s">
        <v>158</v>
      </c>
      <c r="E152" s="47"/>
      <c r="F152" s="52">
        <f t="shared" si="6"/>
        <v>180</v>
      </c>
      <c r="G152" s="112">
        <f t="shared" si="7"/>
        <v>198</v>
      </c>
      <c r="H152">
        <v>180</v>
      </c>
    </row>
    <row r="153" spans="1:8" ht="60" x14ac:dyDescent="0.25">
      <c r="A153" s="48">
        <v>529</v>
      </c>
      <c r="B153" s="47"/>
      <c r="C153" s="48" t="s">
        <v>129</v>
      </c>
      <c r="D153" s="49" t="s">
        <v>161</v>
      </c>
      <c r="E153" s="47"/>
      <c r="F153" s="52">
        <f t="shared" si="6"/>
        <v>2400</v>
      </c>
      <c r="G153" s="112">
        <f t="shared" si="7"/>
        <v>2640</v>
      </c>
      <c r="H153">
        <v>2400</v>
      </c>
    </row>
    <row r="154" spans="1:8" x14ac:dyDescent="0.25">
      <c r="A154" s="63"/>
      <c r="B154" s="63"/>
      <c r="C154" s="63"/>
      <c r="D154" s="63"/>
      <c r="E154" s="63"/>
      <c r="F154" s="63"/>
    </row>
    <row r="155" spans="1:8" x14ac:dyDescent="0.25">
      <c r="A155" s="59"/>
      <c r="B155" s="62"/>
      <c r="C155" s="64"/>
      <c r="D155" s="60"/>
      <c r="E155" s="62"/>
      <c r="F155" s="61"/>
    </row>
    <row r="156" spans="1:8" x14ac:dyDescent="0.25">
      <c r="A156" s="59"/>
      <c r="B156" s="62"/>
      <c r="C156" s="62"/>
      <c r="D156" s="60"/>
      <c r="E156" s="62"/>
      <c r="F156" s="61"/>
    </row>
    <row r="157" spans="1:8" x14ac:dyDescent="0.25">
      <c r="A157" s="59"/>
      <c r="B157" s="62"/>
      <c r="C157" s="62"/>
      <c r="D157" s="60"/>
      <c r="E157" s="62"/>
      <c r="F157" s="61"/>
    </row>
    <row r="158" spans="1:8" x14ac:dyDescent="0.25">
      <c r="A158" s="59"/>
      <c r="B158" s="62"/>
      <c r="C158" s="64"/>
      <c r="D158" s="60"/>
      <c r="E158" s="62"/>
      <c r="F158" s="61"/>
    </row>
    <row r="159" spans="1:8" x14ac:dyDescent="0.25">
      <c r="A159" s="59"/>
      <c r="B159" s="62"/>
      <c r="C159" s="62"/>
      <c r="D159" s="60"/>
      <c r="E159" s="62"/>
      <c r="F159" s="61"/>
    </row>
    <row r="160" spans="1:8" x14ac:dyDescent="0.25">
      <c r="A160" s="63"/>
      <c r="B160" s="63"/>
      <c r="C160" s="63"/>
      <c r="D160" s="63"/>
      <c r="E160" s="63"/>
      <c r="F160" s="63"/>
    </row>
    <row r="161" spans="1:6" x14ac:dyDescent="0.25">
      <c r="A161" s="59"/>
      <c r="B161" s="62"/>
      <c r="C161" s="62"/>
      <c r="D161" s="60"/>
      <c r="E161" s="62"/>
      <c r="F161" s="61"/>
    </row>
    <row r="162" spans="1:6" x14ac:dyDescent="0.25">
      <c r="A162" s="62"/>
      <c r="B162" s="62"/>
      <c r="C162" s="62"/>
      <c r="D162" s="60"/>
      <c r="E162" s="62"/>
      <c r="F162" s="61"/>
    </row>
    <row r="163" spans="1:6" x14ac:dyDescent="0.25">
      <c r="A163" s="59"/>
      <c r="B163" s="62"/>
      <c r="C163" s="62"/>
      <c r="D163" s="60"/>
      <c r="E163" s="62"/>
      <c r="F163" s="61"/>
    </row>
    <row r="164" spans="1:6" x14ac:dyDescent="0.25">
      <c r="A164" s="59"/>
      <c r="B164" s="62"/>
      <c r="C164" s="62"/>
      <c r="D164" s="60"/>
      <c r="E164" s="62"/>
      <c r="F164" s="61"/>
    </row>
    <row r="165" spans="1:6" x14ac:dyDescent="0.25">
      <c r="A165" s="59"/>
      <c r="B165" s="62"/>
      <c r="C165" s="62"/>
      <c r="D165" s="60"/>
      <c r="E165" s="62"/>
      <c r="F165" s="61"/>
    </row>
    <row r="166" spans="1:6" x14ac:dyDescent="0.25">
      <c r="A166" s="59"/>
      <c r="B166" s="62"/>
      <c r="C166" s="62"/>
      <c r="D166" s="60"/>
      <c r="E166" s="62"/>
      <c r="F166" s="61"/>
    </row>
    <row r="167" spans="1:6" x14ac:dyDescent="0.25">
      <c r="A167" s="59"/>
      <c r="B167" s="62"/>
      <c r="C167" s="62"/>
      <c r="D167" s="60"/>
      <c r="E167" s="62"/>
      <c r="F167" s="61"/>
    </row>
    <row r="168" spans="1:6" x14ac:dyDescent="0.25">
      <c r="A168" s="59"/>
      <c r="B168" s="62"/>
      <c r="C168" s="62"/>
      <c r="D168" s="60"/>
      <c r="E168" s="62"/>
      <c r="F168" s="61"/>
    </row>
    <row r="169" spans="1:6" x14ac:dyDescent="0.25">
      <c r="A169" s="59"/>
      <c r="B169" s="62"/>
      <c r="C169" s="62"/>
      <c r="D169" s="60"/>
      <c r="E169" s="62"/>
      <c r="F169" s="61"/>
    </row>
    <row r="170" spans="1:6" x14ac:dyDescent="0.25">
      <c r="A170" s="59"/>
      <c r="B170" s="62"/>
      <c r="C170" s="62"/>
      <c r="D170" s="60"/>
      <c r="E170" s="62"/>
      <c r="F170" s="61"/>
    </row>
    <row r="171" spans="1:6" x14ac:dyDescent="0.25">
      <c r="A171" s="59"/>
      <c r="B171" s="62"/>
      <c r="C171" s="62"/>
      <c r="D171" s="60"/>
      <c r="E171" s="62"/>
      <c r="F171" s="61"/>
    </row>
    <row r="172" spans="1:6" x14ac:dyDescent="0.25">
      <c r="A172" s="59"/>
      <c r="B172" s="62"/>
      <c r="C172" s="62"/>
      <c r="D172" s="60"/>
      <c r="E172" s="62"/>
      <c r="F172" s="61"/>
    </row>
    <row r="173" spans="1:6" x14ac:dyDescent="0.25">
      <c r="A173" s="59"/>
      <c r="B173" s="62"/>
      <c r="C173" s="62"/>
      <c r="D173" s="60"/>
      <c r="E173" s="62"/>
      <c r="F173" s="61"/>
    </row>
    <row r="174" spans="1:6" x14ac:dyDescent="0.25">
      <c r="A174" s="63"/>
      <c r="B174" s="63"/>
      <c r="C174" s="63"/>
      <c r="D174" s="63"/>
      <c r="E174" s="63"/>
      <c r="F174" s="63"/>
    </row>
    <row r="175" spans="1:6" x14ac:dyDescent="0.25">
      <c r="A175" s="59"/>
      <c r="B175" s="62"/>
      <c r="C175" s="62"/>
      <c r="D175" s="60"/>
      <c r="E175" s="62"/>
      <c r="F175" s="61"/>
    </row>
    <row r="176" spans="1:6" x14ac:dyDescent="0.25">
      <c r="A176" s="59"/>
      <c r="B176" s="62"/>
      <c r="C176" s="62"/>
      <c r="D176" s="60"/>
      <c r="E176" s="62"/>
      <c r="F176" s="61"/>
    </row>
    <row r="177" spans="1:6" x14ac:dyDescent="0.25">
      <c r="A177" s="59"/>
      <c r="B177" s="62"/>
      <c r="C177" s="62"/>
      <c r="D177" s="60"/>
      <c r="E177" s="62"/>
      <c r="F177" s="61"/>
    </row>
    <row r="178" spans="1:6" x14ac:dyDescent="0.25">
      <c r="A178" s="59"/>
      <c r="B178" s="62"/>
      <c r="C178" s="62"/>
      <c r="D178" s="60"/>
      <c r="E178" s="62"/>
      <c r="F178" s="61"/>
    </row>
    <row r="179" spans="1:6" x14ac:dyDescent="0.25">
      <c r="A179" s="59"/>
      <c r="B179" s="62"/>
      <c r="C179" s="62"/>
      <c r="D179" s="60"/>
      <c r="E179" s="62"/>
      <c r="F179" s="61"/>
    </row>
    <row r="180" spans="1:6" x14ac:dyDescent="0.25">
      <c r="A180" s="62"/>
      <c r="B180" s="62"/>
      <c r="C180" s="62"/>
      <c r="D180" s="62"/>
      <c r="E180" s="62"/>
      <c r="F180" s="62"/>
    </row>
    <row r="181" spans="1:6" x14ac:dyDescent="0.25">
      <c r="A181" s="62"/>
      <c r="B181" s="62"/>
      <c r="C181" s="62"/>
      <c r="D181" s="60"/>
      <c r="E181" s="62"/>
      <c r="F181" s="61"/>
    </row>
    <row r="182" spans="1:6" x14ac:dyDescent="0.25">
      <c r="A182" s="62"/>
      <c r="B182" s="62"/>
      <c r="C182" s="62"/>
      <c r="D182" s="60"/>
      <c r="E182" s="62"/>
      <c r="F182" s="61"/>
    </row>
    <row r="183" spans="1:6" x14ac:dyDescent="0.25">
      <c r="A183" s="62"/>
      <c r="B183" s="62"/>
      <c r="C183" s="62"/>
      <c r="D183" s="60"/>
      <c r="E183" s="62"/>
      <c r="F183" s="61"/>
    </row>
  </sheetData>
  <mergeCells count="16">
    <mergeCell ref="A37:F37"/>
    <mergeCell ref="A43:F43"/>
    <mergeCell ref="A49:F49"/>
    <mergeCell ref="A10:F10"/>
    <mergeCell ref="A17:F17"/>
    <mergeCell ref="A21:F21"/>
    <mergeCell ref="A22:F22"/>
    <mergeCell ref="A33:F33"/>
    <mergeCell ref="A128:F128"/>
    <mergeCell ref="A134:F134"/>
    <mergeCell ref="A146:F146"/>
    <mergeCell ref="A79:F79"/>
    <mergeCell ref="A80:F80"/>
    <mergeCell ref="A96:F96"/>
    <mergeCell ref="A120:F120"/>
    <mergeCell ref="A127:F127"/>
  </mergeCells>
  <pageMargins left="0.7" right="0.7" top="0.75" bottom="0.75" header="0.3" footer="0.3"/>
  <pageSetup paperSize="9" scale="71" fitToHeight="0" orientation="portrait" r:id="rId1"/>
  <headerFooter>
    <oddHeader>&amp;CСтоматологический центр "Триодент"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opLeftCell="A7" workbookViewId="0">
      <selection activeCell="G21" sqref="G21"/>
    </sheetView>
  </sheetViews>
  <sheetFormatPr defaultRowHeight="15" x14ac:dyDescent="0.25"/>
  <cols>
    <col min="1" max="1" width="6.28515625" customWidth="1"/>
    <col min="2" max="2" width="22.42578125" customWidth="1"/>
    <col min="3" max="3" width="29.7109375" customWidth="1"/>
    <col min="4" max="4" width="6.85546875" customWidth="1"/>
    <col min="5" max="5" width="29.7109375" customWidth="1"/>
    <col min="6" max="6" width="8.85546875" customWidth="1"/>
    <col min="7" max="7" width="22.85546875" customWidth="1"/>
    <col min="8" max="8" width="9.28515625" customWidth="1"/>
    <col min="9" max="9" width="20.28515625" customWidth="1"/>
    <col min="10" max="10" width="10.140625" customWidth="1"/>
    <col min="11" max="11" width="26.28515625" customWidth="1"/>
    <col min="12" max="12" width="17.42578125" customWidth="1"/>
    <col min="17" max="17" width="20.7109375" customWidth="1"/>
  </cols>
  <sheetData>
    <row r="1" spans="1:17" ht="51" customHeight="1" x14ac:dyDescent="0.25">
      <c r="A1" s="129" t="s">
        <v>280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7" ht="51" customHeight="1" x14ac:dyDescent="0.25">
      <c r="A2" s="77"/>
      <c r="B2" s="78"/>
      <c r="C2" s="78"/>
      <c r="D2" s="78"/>
      <c r="E2" s="131" t="s">
        <v>377</v>
      </c>
      <c r="F2" s="131"/>
      <c r="G2" s="131"/>
      <c r="H2" s="131"/>
      <c r="I2" s="131"/>
      <c r="J2" s="131"/>
      <c r="K2" s="131"/>
      <c r="L2" s="131" t="s">
        <v>384</v>
      </c>
      <c r="M2" s="131"/>
      <c r="N2" s="131"/>
      <c r="O2" s="131"/>
      <c r="P2" s="131"/>
      <c r="Q2" s="131"/>
    </row>
    <row r="3" spans="1:17" ht="94.5" customHeight="1" x14ac:dyDescent="0.25">
      <c r="A3" s="57" t="s">
        <v>166</v>
      </c>
      <c r="B3" s="57" t="s">
        <v>167</v>
      </c>
      <c r="C3" s="57" t="s">
        <v>168</v>
      </c>
      <c r="D3" s="132" t="s">
        <v>310</v>
      </c>
      <c r="E3" s="134"/>
      <c r="F3" s="132" t="s">
        <v>313</v>
      </c>
      <c r="G3" s="134"/>
      <c r="H3" s="132" t="s">
        <v>314</v>
      </c>
      <c r="I3" s="134"/>
      <c r="J3" s="132" t="s">
        <v>315</v>
      </c>
      <c r="K3" s="134"/>
      <c r="L3" s="132" t="s">
        <v>385</v>
      </c>
      <c r="M3" s="134"/>
      <c r="N3" s="132" t="s">
        <v>386</v>
      </c>
      <c r="O3" s="134"/>
      <c r="P3" s="132" t="s">
        <v>389</v>
      </c>
      <c r="Q3" s="134"/>
    </row>
    <row r="4" spans="1:17" ht="15.75" customHeight="1" x14ac:dyDescent="0.25">
      <c r="A4" s="80"/>
      <c r="B4" s="80"/>
      <c r="C4" s="80"/>
      <c r="D4" s="81" t="s">
        <v>0</v>
      </c>
      <c r="E4" s="132" t="s">
        <v>378</v>
      </c>
      <c r="F4" s="133"/>
      <c r="G4" s="133"/>
      <c r="H4" s="133"/>
      <c r="I4" s="134"/>
      <c r="J4" s="98"/>
      <c r="K4" s="94"/>
      <c r="L4" s="81" t="s">
        <v>0</v>
      </c>
      <c r="M4" s="132" t="s">
        <v>378</v>
      </c>
      <c r="N4" s="133"/>
      <c r="O4" s="134"/>
      <c r="P4" s="98"/>
      <c r="Q4" s="94"/>
    </row>
    <row r="5" spans="1:17" ht="30" x14ac:dyDescent="0.25">
      <c r="A5" s="57">
        <v>1</v>
      </c>
      <c r="B5" s="106">
        <v>487</v>
      </c>
      <c r="C5" s="17" t="s">
        <v>193</v>
      </c>
      <c r="D5" s="17"/>
      <c r="E5" s="101">
        <v>0</v>
      </c>
      <c r="F5" s="101"/>
      <c r="G5" s="101">
        <v>0</v>
      </c>
      <c r="H5" s="101"/>
      <c r="I5" s="101">
        <v>693</v>
      </c>
      <c r="J5" s="102"/>
      <c r="K5" s="17">
        <v>760</v>
      </c>
      <c r="L5" s="17"/>
      <c r="M5" s="101">
        <v>0</v>
      </c>
      <c r="N5" s="101"/>
      <c r="O5" s="101">
        <v>693</v>
      </c>
      <c r="P5" s="102"/>
      <c r="Q5" s="17">
        <v>760</v>
      </c>
    </row>
    <row r="6" spans="1:17" ht="45" x14ac:dyDescent="0.25">
      <c r="A6" s="57">
        <v>1</v>
      </c>
      <c r="B6" s="107">
        <v>483</v>
      </c>
      <c r="C6" s="7" t="s">
        <v>116</v>
      </c>
      <c r="D6" s="7"/>
      <c r="E6" s="7">
        <v>720</v>
      </c>
      <c r="F6" s="7"/>
      <c r="G6" s="17">
        <v>720</v>
      </c>
      <c r="H6" s="17"/>
      <c r="I6" s="102">
        <v>720</v>
      </c>
      <c r="J6" s="101"/>
      <c r="K6" s="101"/>
      <c r="L6" s="7"/>
      <c r="M6" s="7">
        <v>720</v>
      </c>
      <c r="N6" s="17"/>
      <c r="O6" s="102">
        <v>720</v>
      </c>
      <c r="P6" s="101"/>
      <c r="Q6" s="101"/>
    </row>
    <row r="7" spans="1:17" ht="75" customHeight="1" x14ac:dyDescent="0.25">
      <c r="A7" s="57">
        <v>2</v>
      </c>
      <c r="B7" s="108"/>
      <c r="C7" s="7" t="s">
        <v>379</v>
      </c>
      <c r="D7" s="105" t="s">
        <v>380</v>
      </c>
      <c r="E7" s="7">
        <v>3500</v>
      </c>
      <c r="F7" s="105" t="s">
        <v>381</v>
      </c>
      <c r="G7" s="17">
        <v>4720</v>
      </c>
      <c r="H7" s="109" t="s">
        <v>382</v>
      </c>
      <c r="I7" s="17">
        <v>4840</v>
      </c>
      <c r="J7" s="109" t="s">
        <v>383</v>
      </c>
      <c r="K7" s="17">
        <v>6600</v>
      </c>
      <c r="L7" s="105" t="s">
        <v>387</v>
      </c>
      <c r="M7" s="7">
        <v>2420</v>
      </c>
      <c r="N7" s="109" t="s">
        <v>388</v>
      </c>
      <c r="O7" s="17">
        <v>2640</v>
      </c>
      <c r="P7" s="109" t="s">
        <v>390</v>
      </c>
      <c r="Q7" s="17">
        <v>8289</v>
      </c>
    </row>
    <row r="8" spans="1:17" ht="30" x14ac:dyDescent="0.25">
      <c r="A8" s="57">
        <v>4</v>
      </c>
      <c r="B8" s="107">
        <v>458</v>
      </c>
      <c r="C8" s="7" t="s">
        <v>1</v>
      </c>
      <c r="D8" s="7"/>
      <c r="E8" s="8">
        <v>240</v>
      </c>
      <c r="F8" s="8"/>
      <c r="G8" s="17">
        <v>240</v>
      </c>
      <c r="H8" s="17"/>
      <c r="I8" s="103">
        <v>240</v>
      </c>
      <c r="J8" s="103"/>
      <c r="K8" s="103">
        <v>240</v>
      </c>
      <c r="L8" s="7"/>
      <c r="M8" s="8">
        <v>240</v>
      </c>
      <c r="N8" s="17"/>
      <c r="O8" s="103">
        <v>240</v>
      </c>
      <c r="P8" s="103"/>
      <c r="Q8" s="103">
        <v>240</v>
      </c>
    </row>
    <row r="9" spans="1:17" x14ac:dyDescent="0.25">
      <c r="A9" s="57"/>
      <c r="B9" s="12" t="s">
        <v>169</v>
      </c>
      <c r="C9" s="12"/>
      <c r="D9" s="104"/>
      <c r="E9" s="104">
        <f>SUM(E5:E8)</f>
        <v>4460</v>
      </c>
      <c r="F9" s="104">
        <f t="shared" ref="F9:K9" si="0">SUM(F5:F8)</f>
        <v>0</v>
      </c>
      <c r="G9" s="104">
        <f t="shared" si="0"/>
        <v>5680</v>
      </c>
      <c r="H9" s="104">
        <f t="shared" si="0"/>
        <v>0</v>
      </c>
      <c r="I9" s="104">
        <f>I6+I7+I8</f>
        <v>5800</v>
      </c>
      <c r="J9" s="104">
        <f t="shared" si="0"/>
        <v>0</v>
      </c>
      <c r="K9" s="104">
        <f t="shared" si="0"/>
        <v>7600</v>
      </c>
      <c r="L9" s="104"/>
      <c r="M9" s="104">
        <f>SUM(M5:M8)</f>
        <v>3380</v>
      </c>
      <c r="N9" s="104">
        <f t="shared" ref="N9" si="1">SUM(N5:N8)</f>
        <v>0</v>
      </c>
      <c r="O9" s="104">
        <f t="shared" ref="O9" si="2">SUM(O5:O8)</f>
        <v>4293</v>
      </c>
      <c r="P9" s="104">
        <f t="shared" ref="P9" si="3">SUM(P5:P8)</f>
        <v>0</v>
      </c>
      <c r="Q9" s="104">
        <f t="shared" ref="Q9" si="4">SUM(Q5:Q8)</f>
        <v>9289</v>
      </c>
    </row>
    <row r="10" spans="1:17" x14ac:dyDescent="0.25">
      <c r="A10" s="82"/>
      <c r="B10" s="135" t="s">
        <v>402</v>
      </c>
      <c r="C10" s="135"/>
      <c r="D10" s="135"/>
      <c r="E10" s="135"/>
      <c r="F10" s="135"/>
      <c r="G10" s="135"/>
      <c r="H10" s="135"/>
      <c r="I10" s="135"/>
      <c r="J10" s="111"/>
      <c r="K10" s="111"/>
      <c r="L10" s="110"/>
    </row>
    <row r="12" spans="1:17" x14ac:dyDescent="0.25">
      <c r="B12" s="126" t="s">
        <v>194</v>
      </c>
      <c r="C12" s="127"/>
      <c r="D12" s="127"/>
      <c r="E12" s="128"/>
      <c r="F12" s="69"/>
    </row>
    <row r="13" spans="1:17" x14ac:dyDescent="0.25">
      <c r="B13" s="11" t="s">
        <v>198</v>
      </c>
      <c r="C13" s="11" t="s">
        <v>168</v>
      </c>
      <c r="D13" s="79"/>
      <c r="E13" s="11" t="s">
        <v>199</v>
      </c>
      <c r="F13" s="69"/>
    </row>
    <row r="14" spans="1:17" x14ac:dyDescent="0.25">
      <c r="B14" s="3">
        <v>514</v>
      </c>
      <c r="C14" s="3" t="s">
        <v>8</v>
      </c>
      <c r="D14" s="3"/>
      <c r="E14" s="3">
        <v>660</v>
      </c>
      <c r="F14" s="99"/>
    </row>
    <row r="15" spans="1:17" x14ac:dyDescent="0.25">
      <c r="B15" s="3">
        <v>405</v>
      </c>
      <c r="C15" s="3" t="s">
        <v>195</v>
      </c>
      <c r="D15" s="3"/>
      <c r="E15" s="3">
        <v>360</v>
      </c>
      <c r="F15" s="99"/>
    </row>
    <row r="16" spans="1:17" x14ac:dyDescent="0.25">
      <c r="B16" s="3">
        <v>526</v>
      </c>
      <c r="C16" s="3" t="s">
        <v>196</v>
      </c>
      <c r="D16" s="3"/>
      <c r="E16" s="3">
        <v>180</v>
      </c>
      <c r="F16" s="99"/>
    </row>
    <row r="17" spans="2:6" ht="45" x14ac:dyDescent="0.25">
      <c r="B17" s="3">
        <v>410</v>
      </c>
      <c r="C17" s="19" t="s">
        <v>197</v>
      </c>
      <c r="D17" s="19"/>
      <c r="E17" s="3">
        <v>480</v>
      </c>
      <c r="F17" s="99"/>
    </row>
    <row r="18" spans="2:6" x14ac:dyDescent="0.25">
      <c r="B18" t="s">
        <v>282</v>
      </c>
      <c r="C18" s="65" t="s">
        <v>281</v>
      </c>
      <c r="D18" s="65"/>
      <c r="E18" s="65">
        <v>550</v>
      </c>
      <c r="F18" s="100"/>
    </row>
    <row r="19" spans="2:6" x14ac:dyDescent="0.25">
      <c r="B19" s="3" t="s">
        <v>283</v>
      </c>
      <c r="C19" s="20" t="s">
        <v>284</v>
      </c>
      <c r="D19" s="20"/>
      <c r="E19" s="20">
        <v>220</v>
      </c>
      <c r="F19" s="100"/>
    </row>
  </sheetData>
  <mergeCells count="14">
    <mergeCell ref="M4:O4"/>
    <mergeCell ref="L2:Q2"/>
    <mergeCell ref="L3:M3"/>
    <mergeCell ref="N3:O3"/>
    <mergeCell ref="P3:Q3"/>
    <mergeCell ref="B12:E12"/>
    <mergeCell ref="A1:L1"/>
    <mergeCell ref="E2:K2"/>
    <mergeCell ref="E4:I4"/>
    <mergeCell ref="D3:E3"/>
    <mergeCell ref="F3:G3"/>
    <mergeCell ref="H3:I3"/>
    <mergeCell ref="J3:K3"/>
    <mergeCell ref="B10:I10"/>
  </mergeCells>
  <pageMargins left="0.7" right="0.7" top="0.75" bottom="0.75" header="0.3" footer="0.3"/>
  <pageSetup paperSize="9" scale="3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workbookViewId="0">
      <selection activeCell="G19" sqref="G19"/>
    </sheetView>
  </sheetViews>
  <sheetFormatPr defaultRowHeight="15" x14ac:dyDescent="0.25"/>
  <cols>
    <col min="1" max="1" width="15.5703125" customWidth="1"/>
    <col min="2" max="2" width="16.28515625" customWidth="1"/>
    <col min="3" max="3" width="38.7109375" customWidth="1"/>
    <col min="4" max="4" width="24" customWidth="1"/>
    <col min="5" max="5" width="18.42578125" customWidth="1"/>
    <col min="6" max="6" width="14.140625" customWidth="1"/>
    <col min="7" max="7" width="12.85546875" customWidth="1"/>
  </cols>
  <sheetData>
    <row r="1" spans="1:7" x14ac:dyDescent="0.25">
      <c r="A1" s="141" t="s">
        <v>177</v>
      </c>
      <c r="B1" s="141"/>
      <c r="C1" s="141"/>
      <c r="D1" s="141"/>
      <c r="E1" s="142"/>
      <c r="F1" s="142"/>
      <c r="G1" s="142"/>
    </row>
    <row r="2" spans="1:7" x14ac:dyDescent="0.25">
      <c r="A2" s="4" t="s">
        <v>166</v>
      </c>
      <c r="B2" s="4" t="s">
        <v>167</v>
      </c>
      <c r="C2" s="4" t="s">
        <v>168</v>
      </c>
      <c r="D2" s="67" t="s">
        <v>285</v>
      </c>
      <c r="E2" s="70"/>
      <c r="F2" s="66"/>
      <c r="G2" s="66"/>
    </row>
    <row r="3" spans="1:7" x14ac:dyDescent="0.25">
      <c r="A3" s="144" t="s">
        <v>174</v>
      </c>
      <c r="B3" s="145"/>
      <c r="C3" s="145"/>
      <c r="D3" s="145"/>
      <c r="E3" s="71"/>
      <c r="F3" s="68"/>
      <c r="G3" s="68"/>
    </row>
    <row r="4" spans="1:7" ht="30" x14ac:dyDescent="0.25">
      <c r="A4" s="4">
        <v>1</v>
      </c>
      <c r="B4" s="9">
        <v>487</v>
      </c>
      <c r="C4" s="7" t="s">
        <v>122</v>
      </c>
      <c r="D4" s="67">
        <v>760</v>
      </c>
      <c r="E4" s="70"/>
      <c r="F4" s="58"/>
      <c r="G4" s="58"/>
    </row>
    <row r="5" spans="1:7" ht="30" x14ac:dyDescent="0.25">
      <c r="A5" s="4">
        <v>2</v>
      </c>
      <c r="B5" s="9">
        <v>411</v>
      </c>
      <c r="C5" s="7" t="s">
        <v>43</v>
      </c>
      <c r="D5" s="67">
        <v>1800</v>
      </c>
      <c r="E5" s="70"/>
      <c r="F5" s="58"/>
      <c r="G5" s="58"/>
    </row>
    <row r="6" spans="1:7" ht="30" x14ac:dyDescent="0.25">
      <c r="A6" s="4">
        <v>3</v>
      </c>
      <c r="B6" s="9">
        <v>422</v>
      </c>
      <c r="C6" s="7" t="s">
        <v>2</v>
      </c>
      <c r="D6" s="67">
        <v>330</v>
      </c>
      <c r="E6" s="70"/>
      <c r="F6" s="58"/>
      <c r="G6" s="58"/>
    </row>
    <row r="7" spans="1:7" x14ac:dyDescent="0.25">
      <c r="A7" s="11" t="s">
        <v>169</v>
      </c>
      <c r="B7" s="4"/>
      <c r="C7" s="4"/>
      <c r="D7" s="56">
        <f>SUM(D4:D6)</f>
        <v>2890</v>
      </c>
      <c r="E7" s="72"/>
      <c r="F7" s="69"/>
      <c r="G7" s="69"/>
    </row>
    <row r="8" spans="1:7" x14ac:dyDescent="0.25">
      <c r="A8" s="141" t="s">
        <v>175</v>
      </c>
      <c r="B8" s="141"/>
      <c r="C8" s="141"/>
      <c r="D8" s="141"/>
      <c r="E8" s="143"/>
      <c r="F8" s="143"/>
      <c r="G8" s="143"/>
    </row>
    <row r="9" spans="1:7" x14ac:dyDescent="0.25">
      <c r="A9" s="57"/>
      <c r="B9" s="57"/>
      <c r="C9" s="57"/>
      <c r="D9" s="57" t="s">
        <v>286</v>
      </c>
      <c r="E9" s="73" t="s">
        <v>287</v>
      </c>
      <c r="F9" s="73" t="s">
        <v>288</v>
      </c>
      <c r="G9" s="73" t="s">
        <v>289</v>
      </c>
    </row>
    <row r="10" spans="1:7" x14ac:dyDescent="0.25">
      <c r="A10" s="13">
        <v>1</v>
      </c>
      <c r="B10" s="9">
        <v>486</v>
      </c>
      <c r="C10" s="7" t="s">
        <v>5</v>
      </c>
      <c r="D10" s="13">
        <v>240</v>
      </c>
      <c r="E10" s="13">
        <f>D10</f>
        <v>240</v>
      </c>
      <c r="F10" s="13">
        <f>D10</f>
        <v>240</v>
      </c>
      <c r="G10" s="13">
        <f>D10</f>
        <v>240</v>
      </c>
    </row>
    <row r="11" spans="1:7" ht="30" x14ac:dyDescent="0.25">
      <c r="A11" s="13">
        <v>2</v>
      </c>
      <c r="B11" s="9">
        <v>443</v>
      </c>
      <c r="C11" s="7" t="s">
        <v>68</v>
      </c>
      <c r="D11" s="13">
        <v>330</v>
      </c>
      <c r="E11" s="13">
        <f>D11</f>
        <v>330</v>
      </c>
      <c r="F11" s="13">
        <f>D11</f>
        <v>330</v>
      </c>
      <c r="G11" s="13">
        <f>D11</f>
        <v>330</v>
      </c>
    </row>
    <row r="12" spans="1:7" x14ac:dyDescent="0.25">
      <c r="A12" s="13">
        <v>3</v>
      </c>
      <c r="B12" s="9">
        <v>444</v>
      </c>
      <c r="C12" s="7" t="s">
        <v>70</v>
      </c>
      <c r="D12" s="13">
        <v>500</v>
      </c>
      <c r="E12" s="13">
        <f>D12*2</f>
        <v>1000</v>
      </c>
      <c r="F12" s="13">
        <f>D12*3</f>
        <v>1500</v>
      </c>
      <c r="G12" s="13">
        <f>D12*4</f>
        <v>2000</v>
      </c>
    </row>
    <row r="13" spans="1:7" ht="45" x14ac:dyDescent="0.25">
      <c r="A13" s="13">
        <v>4</v>
      </c>
      <c r="B13" s="9">
        <v>459</v>
      </c>
      <c r="C13" s="7" t="s">
        <v>87</v>
      </c>
      <c r="D13" s="13">
        <v>2200</v>
      </c>
      <c r="E13" s="13">
        <f>D13*2</f>
        <v>4400</v>
      </c>
      <c r="F13" s="13">
        <f>D13*3</f>
        <v>6600</v>
      </c>
      <c r="G13" s="13">
        <f>D13*4</f>
        <v>8800</v>
      </c>
    </row>
    <row r="14" spans="1:7" ht="30" x14ac:dyDescent="0.25">
      <c r="A14" s="13">
        <v>5</v>
      </c>
      <c r="B14" s="9">
        <v>441</v>
      </c>
      <c r="C14" s="7" t="s">
        <v>64</v>
      </c>
      <c r="D14" s="13">
        <v>1650</v>
      </c>
      <c r="E14" s="13">
        <f>D14*2</f>
        <v>3300</v>
      </c>
      <c r="F14" s="13">
        <f>D14*3</f>
        <v>4950</v>
      </c>
      <c r="G14" s="13">
        <f>D14*4</f>
        <v>6600</v>
      </c>
    </row>
    <row r="15" spans="1:7" ht="30" x14ac:dyDescent="0.25">
      <c r="A15" s="13">
        <v>6</v>
      </c>
      <c r="B15" s="10"/>
      <c r="C15" s="7" t="s">
        <v>391</v>
      </c>
      <c r="D15" s="13">
        <v>4840</v>
      </c>
      <c r="E15" s="13">
        <f>D15</f>
        <v>4840</v>
      </c>
      <c r="F15" s="13">
        <f>D15</f>
        <v>4840</v>
      </c>
      <c r="G15" s="13">
        <f>D15</f>
        <v>4840</v>
      </c>
    </row>
    <row r="16" spans="1:7" x14ac:dyDescent="0.25">
      <c r="A16" s="13">
        <v>7</v>
      </c>
      <c r="B16" s="9">
        <v>458</v>
      </c>
      <c r="C16" s="7" t="s">
        <v>1</v>
      </c>
      <c r="D16" s="13">
        <v>240</v>
      </c>
      <c r="E16" s="13">
        <f>D16</f>
        <v>240</v>
      </c>
      <c r="F16" s="13">
        <f>D16</f>
        <v>240</v>
      </c>
      <c r="G16" s="13">
        <f>D16</f>
        <v>240</v>
      </c>
    </row>
    <row r="17" spans="1:7" x14ac:dyDescent="0.25">
      <c r="A17" s="11" t="s">
        <v>169</v>
      </c>
      <c r="B17" s="11"/>
      <c r="C17" s="11"/>
      <c r="D17" s="11">
        <f>SUM(D10:D16)</f>
        <v>10000</v>
      </c>
      <c r="E17" s="11">
        <f t="shared" ref="E17:G17" si="0">SUM(E10:E16)</f>
        <v>14350</v>
      </c>
      <c r="F17" s="11">
        <f t="shared" si="0"/>
        <v>18700</v>
      </c>
      <c r="G17" s="11">
        <f t="shared" si="0"/>
        <v>23050</v>
      </c>
    </row>
    <row r="18" spans="1:7" x14ac:dyDescent="0.25">
      <c r="B18" s="137" t="s">
        <v>176</v>
      </c>
      <c r="C18" s="137"/>
      <c r="D18" s="14">
        <f>D17+D7</f>
        <v>12890</v>
      </c>
      <c r="E18" s="14">
        <f>E17+D7</f>
        <v>17240</v>
      </c>
      <c r="F18" s="14">
        <f>F17+D7</f>
        <v>21590</v>
      </c>
      <c r="G18" s="14">
        <f>G17+D7</f>
        <v>25940</v>
      </c>
    </row>
    <row r="21" spans="1:7" x14ac:dyDescent="0.25">
      <c r="A21" s="141" t="s">
        <v>178</v>
      </c>
      <c r="B21" s="141"/>
      <c r="C21" s="141"/>
      <c r="D21" s="141"/>
      <c r="E21" s="141"/>
      <c r="F21" s="141"/>
      <c r="G21" s="141"/>
    </row>
    <row r="22" spans="1:7" x14ac:dyDescent="0.25">
      <c r="A22" s="4" t="s">
        <v>166</v>
      </c>
      <c r="B22" s="4" t="s">
        <v>167</v>
      </c>
      <c r="C22" s="4" t="s">
        <v>168</v>
      </c>
      <c r="D22" s="4" t="s">
        <v>170</v>
      </c>
      <c r="E22" s="4" t="s">
        <v>171</v>
      </c>
      <c r="F22" s="13" t="s">
        <v>172</v>
      </c>
      <c r="G22" s="13" t="s">
        <v>173</v>
      </c>
    </row>
    <row r="23" spans="1:7" x14ac:dyDescent="0.25">
      <c r="A23" s="141" t="s">
        <v>174</v>
      </c>
      <c r="B23" s="141"/>
      <c r="C23" s="141"/>
      <c r="D23" s="141"/>
      <c r="E23" s="141"/>
      <c r="F23" s="141"/>
      <c r="G23" s="141"/>
    </row>
    <row r="24" spans="1:7" ht="30" x14ac:dyDescent="0.25">
      <c r="A24" s="4">
        <v>1</v>
      </c>
      <c r="B24" s="9">
        <v>487</v>
      </c>
      <c r="C24" s="7" t="s">
        <v>122</v>
      </c>
      <c r="D24" s="4">
        <v>760</v>
      </c>
      <c r="E24" s="80">
        <v>760</v>
      </c>
      <c r="F24" s="80">
        <v>760</v>
      </c>
      <c r="G24" s="80">
        <v>760</v>
      </c>
    </row>
    <row r="25" spans="1:7" ht="30" x14ac:dyDescent="0.25">
      <c r="A25" s="13">
        <v>2</v>
      </c>
      <c r="B25" s="9">
        <v>443</v>
      </c>
      <c r="C25" s="7" t="s">
        <v>68</v>
      </c>
      <c r="D25" s="13">
        <v>330</v>
      </c>
      <c r="E25" s="13">
        <v>330</v>
      </c>
      <c r="F25" s="13">
        <v>330</v>
      </c>
      <c r="G25" s="13">
        <v>330</v>
      </c>
    </row>
    <row r="26" spans="1:7" x14ac:dyDescent="0.25">
      <c r="A26" s="13">
        <v>3</v>
      </c>
      <c r="B26" s="9">
        <v>444</v>
      </c>
      <c r="C26" s="7" t="s">
        <v>70</v>
      </c>
      <c r="D26" s="13">
        <v>500</v>
      </c>
      <c r="E26" s="13">
        <f>D26*2</f>
        <v>1000</v>
      </c>
      <c r="F26" s="13">
        <f>D26*3</f>
        <v>1500</v>
      </c>
      <c r="G26" s="13">
        <f>D26*4</f>
        <v>2000</v>
      </c>
    </row>
    <row r="27" spans="1:7" ht="45" x14ac:dyDescent="0.25">
      <c r="A27" s="13">
        <v>4</v>
      </c>
      <c r="B27" s="9">
        <v>459</v>
      </c>
      <c r="C27" s="7" t="s">
        <v>87</v>
      </c>
      <c r="D27" s="13">
        <v>2200</v>
      </c>
      <c r="E27" s="13">
        <f>D27*2</f>
        <v>4400</v>
      </c>
      <c r="F27" s="13">
        <f>D27*3</f>
        <v>6600</v>
      </c>
      <c r="G27" s="13">
        <f>D27*4</f>
        <v>8800</v>
      </c>
    </row>
    <row r="28" spans="1:7" ht="45" x14ac:dyDescent="0.25">
      <c r="A28" s="13">
        <v>5</v>
      </c>
      <c r="B28" s="9">
        <v>461</v>
      </c>
      <c r="C28" s="7" t="s">
        <v>91</v>
      </c>
      <c r="D28" s="13">
        <v>1500</v>
      </c>
      <c r="E28" s="13">
        <f>D28*2</f>
        <v>3000</v>
      </c>
      <c r="F28" s="13">
        <f>D28*3</f>
        <v>4500</v>
      </c>
      <c r="G28" s="13">
        <f>D28*4</f>
        <v>6000</v>
      </c>
    </row>
    <row r="29" spans="1:7" ht="30" x14ac:dyDescent="0.25">
      <c r="A29" s="13">
        <v>6</v>
      </c>
      <c r="B29" s="9">
        <v>422</v>
      </c>
      <c r="C29" s="7" t="s">
        <v>2</v>
      </c>
      <c r="D29" s="13">
        <v>330</v>
      </c>
      <c r="E29" s="13">
        <v>330</v>
      </c>
      <c r="F29" s="13">
        <v>330</v>
      </c>
      <c r="G29" s="13">
        <v>330</v>
      </c>
    </row>
    <row r="30" spans="1:7" x14ac:dyDescent="0.25">
      <c r="A30" s="15" t="s">
        <v>169</v>
      </c>
      <c r="B30" s="11"/>
      <c r="C30" s="16"/>
      <c r="D30" s="15">
        <f>SUM(D24:D29)</f>
        <v>5620</v>
      </c>
      <c r="E30" s="15">
        <f t="shared" ref="E30:G30" si="1">SUM(E24:E29)</f>
        <v>9820</v>
      </c>
      <c r="F30" s="15">
        <f t="shared" si="1"/>
        <v>14020</v>
      </c>
      <c r="G30" s="15">
        <f t="shared" si="1"/>
        <v>18220</v>
      </c>
    </row>
    <row r="31" spans="1:7" x14ac:dyDescent="0.25">
      <c r="A31" s="138" t="s">
        <v>175</v>
      </c>
      <c r="B31" s="139"/>
      <c r="C31" s="139"/>
      <c r="D31" s="139"/>
      <c r="E31" s="139"/>
      <c r="F31" s="139"/>
      <c r="G31" s="140"/>
    </row>
    <row r="32" spans="1:7" x14ac:dyDescent="0.25">
      <c r="A32" s="13">
        <v>1</v>
      </c>
      <c r="B32" s="9">
        <v>486</v>
      </c>
      <c r="C32" s="7" t="s">
        <v>5</v>
      </c>
      <c r="D32" s="13">
        <v>240</v>
      </c>
      <c r="E32" s="13">
        <f>D32</f>
        <v>240</v>
      </c>
      <c r="F32" s="13">
        <f>D32</f>
        <v>240</v>
      </c>
      <c r="G32" s="13">
        <f>D32</f>
        <v>240</v>
      </c>
    </row>
    <row r="33" spans="1:7" ht="30" x14ac:dyDescent="0.25">
      <c r="A33" s="13">
        <v>4</v>
      </c>
      <c r="B33" s="9">
        <v>14</v>
      </c>
      <c r="C33" s="7" t="s">
        <v>392</v>
      </c>
      <c r="D33" s="13">
        <v>1100</v>
      </c>
      <c r="E33" s="13">
        <f>D33*2</f>
        <v>2200</v>
      </c>
      <c r="F33" s="13">
        <f>D33*3</f>
        <v>3300</v>
      </c>
      <c r="G33" s="13">
        <f>D33*4</f>
        <v>4400</v>
      </c>
    </row>
    <row r="34" spans="1:7" ht="30" x14ac:dyDescent="0.25">
      <c r="A34" s="13">
        <v>5</v>
      </c>
      <c r="B34" s="9">
        <v>441</v>
      </c>
      <c r="C34" s="7" t="s">
        <v>64</v>
      </c>
      <c r="D34" s="13">
        <v>1650</v>
      </c>
      <c r="E34" s="13">
        <f>D34*2</f>
        <v>3300</v>
      </c>
      <c r="F34" s="13">
        <f>D34*3</f>
        <v>4950</v>
      </c>
      <c r="G34" s="13">
        <f>D34*4</f>
        <v>6600</v>
      </c>
    </row>
    <row r="35" spans="1:7" ht="30" x14ac:dyDescent="0.25">
      <c r="A35" s="13">
        <v>6</v>
      </c>
      <c r="B35" s="10"/>
      <c r="C35" s="7" t="s">
        <v>393</v>
      </c>
      <c r="D35" s="13">
        <v>4840</v>
      </c>
      <c r="E35" s="13">
        <f>D35</f>
        <v>4840</v>
      </c>
      <c r="F35" s="13">
        <f>D35</f>
        <v>4840</v>
      </c>
      <c r="G35" s="13">
        <f>D35</f>
        <v>4840</v>
      </c>
    </row>
    <row r="36" spans="1:7" x14ac:dyDescent="0.25">
      <c r="A36" s="13">
        <v>7</v>
      </c>
      <c r="B36" s="9">
        <v>458</v>
      </c>
      <c r="C36" s="7" t="s">
        <v>1</v>
      </c>
      <c r="D36" s="13">
        <v>240</v>
      </c>
      <c r="E36" s="13">
        <f>D36</f>
        <v>240</v>
      </c>
      <c r="F36" s="13">
        <f>D36</f>
        <v>240</v>
      </c>
      <c r="G36" s="13">
        <f>D36</f>
        <v>240</v>
      </c>
    </row>
    <row r="37" spans="1:7" x14ac:dyDescent="0.25">
      <c r="A37" s="11" t="s">
        <v>169</v>
      </c>
      <c r="B37" s="11"/>
      <c r="C37" s="11"/>
      <c r="D37" s="11">
        <f>SUM(D32:D36)</f>
        <v>8070</v>
      </c>
      <c r="E37" s="11">
        <f t="shared" ref="E37:G37" si="2">SUM(E32:E36)</f>
        <v>10820</v>
      </c>
      <c r="F37" s="11">
        <f t="shared" si="2"/>
        <v>13570</v>
      </c>
      <c r="G37" s="11">
        <f t="shared" si="2"/>
        <v>16320</v>
      </c>
    </row>
    <row r="38" spans="1:7" x14ac:dyDescent="0.25">
      <c r="B38" s="137" t="s">
        <v>176</v>
      </c>
      <c r="C38" s="137"/>
      <c r="D38" s="14">
        <f>D37+D30</f>
        <v>13690</v>
      </c>
      <c r="E38" s="14">
        <f t="shared" ref="E38:G38" si="3">E37+E30</f>
        <v>20640</v>
      </c>
      <c r="F38" s="14">
        <f t="shared" si="3"/>
        <v>27590</v>
      </c>
      <c r="G38" s="14">
        <f t="shared" si="3"/>
        <v>34540</v>
      </c>
    </row>
    <row r="40" spans="1:7" x14ac:dyDescent="0.25">
      <c r="B40" s="136" t="s">
        <v>194</v>
      </c>
      <c r="C40" s="136"/>
      <c r="D40" s="136"/>
    </row>
    <row r="41" spans="1:7" x14ac:dyDescent="0.25">
      <c r="B41" s="11" t="s">
        <v>198</v>
      </c>
      <c r="C41" s="11" t="s">
        <v>168</v>
      </c>
      <c r="D41" s="11" t="s">
        <v>199</v>
      </c>
    </row>
    <row r="42" spans="1:7" x14ac:dyDescent="0.25">
      <c r="B42" s="3">
        <v>514</v>
      </c>
      <c r="C42" s="3" t="s">
        <v>8</v>
      </c>
      <c r="D42" s="3">
        <v>660</v>
      </c>
    </row>
    <row r="43" spans="1:7" x14ac:dyDescent="0.25">
      <c r="B43" s="3">
        <v>405</v>
      </c>
      <c r="C43" s="3" t="s">
        <v>195</v>
      </c>
      <c r="D43" s="3">
        <v>360</v>
      </c>
    </row>
    <row r="44" spans="1:7" x14ac:dyDescent="0.25">
      <c r="B44" s="3">
        <v>526</v>
      </c>
      <c r="C44" s="3" t="s">
        <v>196</v>
      </c>
      <c r="D44" s="3">
        <v>180</v>
      </c>
    </row>
    <row r="45" spans="1:7" ht="45" x14ac:dyDescent="0.25">
      <c r="B45" s="3">
        <v>410</v>
      </c>
      <c r="C45" s="19" t="s">
        <v>197</v>
      </c>
      <c r="D45" s="3">
        <v>480</v>
      </c>
    </row>
    <row r="46" spans="1:7" ht="45" x14ac:dyDescent="0.25">
      <c r="B46" s="20">
        <v>460</v>
      </c>
      <c r="C46" s="21" t="s">
        <v>201</v>
      </c>
      <c r="D46" s="20">
        <v>2750</v>
      </c>
    </row>
  </sheetData>
  <mergeCells count="9">
    <mergeCell ref="B40:D40"/>
    <mergeCell ref="B38:C38"/>
    <mergeCell ref="A31:G31"/>
    <mergeCell ref="A1:G1"/>
    <mergeCell ref="A8:G8"/>
    <mergeCell ref="B18:C18"/>
    <mergeCell ref="A21:G21"/>
    <mergeCell ref="A23:G23"/>
    <mergeCell ref="A3:D3"/>
  </mergeCells>
  <pageMargins left="0.7" right="0.7" top="0.75" bottom="0.75" header="0.3" footer="0.3"/>
  <pageSetup paperSize="9" scale="62" orientation="portrait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21" workbookViewId="0">
      <selection activeCell="E31" sqref="E31"/>
    </sheetView>
  </sheetViews>
  <sheetFormatPr defaultRowHeight="15" x14ac:dyDescent="0.25"/>
  <cols>
    <col min="3" max="3" width="40" customWidth="1"/>
  </cols>
  <sheetData>
    <row r="1" spans="1:7" x14ac:dyDescent="0.25">
      <c r="A1" s="141" t="s">
        <v>183</v>
      </c>
      <c r="B1" s="141"/>
      <c r="C1" s="141"/>
      <c r="D1" s="141"/>
      <c r="E1" s="141"/>
      <c r="F1" s="141"/>
      <c r="G1" s="141"/>
    </row>
    <row r="2" spans="1:7" x14ac:dyDescent="0.25">
      <c r="A2" s="4" t="s">
        <v>166</v>
      </c>
      <c r="B2" s="4" t="s">
        <v>167</v>
      </c>
      <c r="C2" s="4" t="s">
        <v>168</v>
      </c>
      <c r="D2" s="4" t="s">
        <v>179</v>
      </c>
      <c r="E2" s="4" t="s">
        <v>180</v>
      </c>
      <c r="F2" s="13" t="s">
        <v>181</v>
      </c>
      <c r="G2" s="13" t="s">
        <v>182</v>
      </c>
    </row>
    <row r="3" spans="1:7" x14ac:dyDescent="0.25">
      <c r="A3" s="141" t="s">
        <v>174</v>
      </c>
      <c r="B3" s="141"/>
      <c r="C3" s="141"/>
      <c r="D3" s="141"/>
      <c r="E3" s="141"/>
      <c r="F3" s="141"/>
      <c r="G3" s="141"/>
    </row>
    <row r="4" spans="1:7" ht="43.5" customHeight="1" x14ac:dyDescent="0.25">
      <c r="A4" s="4">
        <v>1</v>
      </c>
      <c r="B4" s="9">
        <v>487</v>
      </c>
      <c r="C4" s="7" t="s">
        <v>122</v>
      </c>
      <c r="D4" s="4">
        <v>760</v>
      </c>
      <c r="E4" s="80">
        <f>D4</f>
        <v>760</v>
      </c>
      <c r="F4" s="80">
        <f>D4</f>
        <v>760</v>
      </c>
      <c r="G4" s="80">
        <f>D4</f>
        <v>760</v>
      </c>
    </row>
    <row r="5" spans="1:7" ht="42" customHeight="1" x14ac:dyDescent="0.25">
      <c r="A5" s="13">
        <v>2</v>
      </c>
      <c r="B5" s="1">
        <v>484</v>
      </c>
      <c r="C5" s="2" t="s">
        <v>118</v>
      </c>
      <c r="D5" s="13">
        <v>660</v>
      </c>
      <c r="E5" s="13">
        <f>D5*2</f>
        <v>1320</v>
      </c>
      <c r="F5" s="13">
        <f>D5*3</f>
        <v>1980</v>
      </c>
      <c r="G5" s="13">
        <f>D5*4</f>
        <v>2640</v>
      </c>
    </row>
    <row r="6" spans="1:7" ht="59.25" customHeight="1" x14ac:dyDescent="0.25">
      <c r="A6" s="13">
        <v>4</v>
      </c>
      <c r="B6" s="9">
        <v>459</v>
      </c>
      <c r="C6" s="7" t="s">
        <v>87</v>
      </c>
      <c r="D6" s="13">
        <v>2200</v>
      </c>
      <c r="E6" s="13">
        <f>D6*2</f>
        <v>4400</v>
      </c>
      <c r="F6" s="13">
        <f>D6*3</f>
        <v>6600</v>
      </c>
      <c r="G6" s="13">
        <f>D6*4</f>
        <v>8800</v>
      </c>
    </row>
    <row r="7" spans="1:7" ht="51.75" customHeight="1" x14ac:dyDescent="0.25">
      <c r="A7" s="13">
        <v>5</v>
      </c>
      <c r="B7" s="9">
        <v>461</v>
      </c>
      <c r="C7" s="7" t="s">
        <v>91</v>
      </c>
      <c r="D7" s="13">
        <v>1500</v>
      </c>
      <c r="E7" s="13">
        <f>D7*2</f>
        <v>3000</v>
      </c>
      <c r="F7" s="13">
        <f>D7*3</f>
        <v>4500</v>
      </c>
      <c r="G7" s="13">
        <f>D7*4</f>
        <v>6000</v>
      </c>
    </row>
    <row r="8" spans="1:7" ht="36.75" customHeight="1" x14ac:dyDescent="0.25">
      <c r="A8" s="13">
        <v>6</v>
      </c>
      <c r="B8" s="9">
        <v>422</v>
      </c>
      <c r="C8" s="7" t="s">
        <v>2</v>
      </c>
      <c r="D8" s="13">
        <v>330</v>
      </c>
      <c r="E8" s="13">
        <f>D8</f>
        <v>330</v>
      </c>
      <c r="F8" s="13">
        <f>D8</f>
        <v>330</v>
      </c>
      <c r="G8" s="13">
        <f>D8</f>
        <v>330</v>
      </c>
    </row>
    <row r="9" spans="1:7" x14ac:dyDescent="0.25">
      <c r="A9" s="15" t="s">
        <v>169</v>
      </c>
      <c r="B9" s="11"/>
      <c r="C9" s="16"/>
      <c r="D9" s="15">
        <f>SUM(D4:D8)</f>
        <v>5450</v>
      </c>
      <c r="E9" s="15">
        <f t="shared" ref="E9:G9" si="0">SUM(E4:E8)</f>
        <v>9810</v>
      </c>
      <c r="F9" s="15">
        <f t="shared" si="0"/>
        <v>14170</v>
      </c>
      <c r="G9" s="15">
        <f t="shared" si="0"/>
        <v>18530</v>
      </c>
    </row>
    <row r="10" spans="1:7" x14ac:dyDescent="0.25">
      <c r="A10" s="146" t="s">
        <v>184</v>
      </c>
      <c r="B10" s="147"/>
      <c r="C10" s="147"/>
      <c r="D10" s="147"/>
      <c r="E10" s="147"/>
      <c r="F10" s="147"/>
      <c r="G10" s="148"/>
    </row>
    <row r="11" spans="1:7" x14ac:dyDescent="0.25">
      <c r="A11" s="4">
        <v>1</v>
      </c>
      <c r="B11" s="9">
        <v>486</v>
      </c>
      <c r="C11" s="7" t="s">
        <v>5</v>
      </c>
      <c r="D11" s="4">
        <v>240</v>
      </c>
      <c r="E11" s="80">
        <f>D11</f>
        <v>240</v>
      </c>
      <c r="F11" s="80">
        <f>D11</f>
        <v>240</v>
      </c>
      <c r="G11" s="80">
        <f>D11</f>
        <v>240</v>
      </c>
    </row>
    <row r="12" spans="1:7" x14ac:dyDescent="0.25">
      <c r="A12" s="13">
        <v>4</v>
      </c>
      <c r="B12" s="9">
        <v>14</v>
      </c>
      <c r="C12" s="7" t="s">
        <v>394</v>
      </c>
      <c r="D12" s="13">
        <v>1000</v>
      </c>
      <c r="E12" s="13">
        <v>2000</v>
      </c>
      <c r="F12" s="13">
        <v>3000</v>
      </c>
      <c r="G12" s="13">
        <v>4000</v>
      </c>
    </row>
    <row r="13" spans="1:7" ht="45" x14ac:dyDescent="0.25">
      <c r="A13" s="13">
        <v>5</v>
      </c>
      <c r="B13" s="9">
        <v>461</v>
      </c>
      <c r="C13" s="7" t="s">
        <v>91</v>
      </c>
      <c r="D13" s="13">
        <v>1375</v>
      </c>
      <c r="E13" s="13">
        <f>D13*2</f>
        <v>2750</v>
      </c>
      <c r="F13" s="13">
        <f>D13*3</f>
        <v>4125</v>
      </c>
      <c r="G13" s="13">
        <f>D13*4</f>
        <v>5500</v>
      </c>
    </row>
    <row r="14" spans="1:7" ht="30" x14ac:dyDescent="0.25">
      <c r="A14" s="13">
        <v>6</v>
      </c>
      <c r="B14" s="9">
        <v>422</v>
      </c>
      <c r="C14" s="7" t="s">
        <v>2</v>
      </c>
      <c r="D14" s="13">
        <v>300</v>
      </c>
      <c r="E14" s="13">
        <v>300</v>
      </c>
      <c r="F14" s="13">
        <v>300</v>
      </c>
      <c r="G14" s="13">
        <v>300</v>
      </c>
    </row>
    <row r="15" spans="1:7" x14ac:dyDescent="0.25">
      <c r="A15" s="15" t="s">
        <v>169</v>
      </c>
      <c r="B15" s="11"/>
      <c r="C15" s="16"/>
      <c r="D15" s="15">
        <f>SUM(D11:D14)</f>
        <v>2915</v>
      </c>
      <c r="E15" s="15">
        <f t="shared" ref="E15:G15" si="1">SUM(E11:E14)</f>
        <v>5290</v>
      </c>
      <c r="F15" s="15">
        <f t="shared" si="1"/>
        <v>7665</v>
      </c>
      <c r="G15" s="15">
        <f t="shared" si="1"/>
        <v>10040</v>
      </c>
    </row>
    <row r="16" spans="1:7" x14ac:dyDescent="0.25">
      <c r="A16" s="146" t="s">
        <v>185</v>
      </c>
      <c r="B16" s="147"/>
      <c r="C16" s="147"/>
      <c r="D16" s="147"/>
      <c r="E16" s="147"/>
      <c r="F16" s="147"/>
      <c r="G16" s="148"/>
    </row>
    <row r="17" spans="1:7" x14ac:dyDescent="0.25">
      <c r="A17" s="13">
        <v>1</v>
      </c>
      <c r="B17" s="9">
        <v>486</v>
      </c>
      <c r="C17" s="7" t="s">
        <v>5</v>
      </c>
      <c r="D17" s="13">
        <v>220</v>
      </c>
      <c r="E17" s="13">
        <v>220</v>
      </c>
      <c r="F17" s="13">
        <v>220</v>
      </c>
      <c r="G17" s="13">
        <v>220</v>
      </c>
    </row>
    <row r="18" spans="1:7" ht="79.5" customHeight="1" x14ac:dyDescent="0.25">
      <c r="A18" s="13">
        <v>4</v>
      </c>
      <c r="B18" s="9">
        <v>14</v>
      </c>
      <c r="C18" s="7" t="s">
        <v>394</v>
      </c>
      <c r="D18" s="13">
        <v>1100</v>
      </c>
      <c r="E18" s="13">
        <f>D18*2</f>
        <v>2200</v>
      </c>
      <c r="F18" s="13">
        <f>D18*3</f>
        <v>3300</v>
      </c>
      <c r="G18" s="13">
        <f>D18*4</f>
        <v>4400</v>
      </c>
    </row>
    <row r="19" spans="1:7" ht="42.75" customHeight="1" x14ac:dyDescent="0.25">
      <c r="A19" s="13">
        <v>5</v>
      </c>
      <c r="B19" s="9">
        <v>441</v>
      </c>
      <c r="C19" s="7" t="s">
        <v>64</v>
      </c>
      <c r="D19" s="13">
        <v>1650</v>
      </c>
      <c r="E19" s="13">
        <f>D19*2</f>
        <v>3300</v>
      </c>
      <c r="F19" s="13">
        <f>D19*3</f>
        <v>4950</v>
      </c>
      <c r="G19" s="13">
        <f>D19*4</f>
        <v>6600</v>
      </c>
    </row>
    <row r="20" spans="1:7" ht="50.25" customHeight="1" x14ac:dyDescent="0.25">
      <c r="A20" s="13">
        <v>6</v>
      </c>
      <c r="B20" s="10"/>
      <c r="C20" s="7" t="s">
        <v>395</v>
      </c>
      <c r="D20" s="13">
        <v>4840</v>
      </c>
      <c r="E20" s="13">
        <f>D20</f>
        <v>4840</v>
      </c>
      <c r="F20" s="13">
        <f>D20</f>
        <v>4840</v>
      </c>
      <c r="G20" s="13">
        <f>D20</f>
        <v>4840</v>
      </c>
    </row>
    <row r="21" spans="1:7" ht="27.75" customHeight="1" x14ac:dyDescent="0.25">
      <c r="A21" s="13">
        <v>7</v>
      </c>
      <c r="B21" s="9">
        <v>458</v>
      </c>
      <c r="C21" s="7" t="s">
        <v>1</v>
      </c>
      <c r="D21" s="13">
        <v>240</v>
      </c>
      <c r="E21" s="13">
        <f>D21</f>
        <v>240</v>
      </c>
      <c r="F21" s="13">
        <f>D21</f>
        <v>240</v>
      </c>
      <c r="G21" s="13">
        <f>D21</f>
        <v>240</v>
      </c>
    </row>
    <row r="22" spans="1:7" x14ac:dyDescent="0.25">
      <c r="A22" s="11" t="s">
        <v>169</v>
      </c>
      <c r="B22" s="11"/>
      <c r="C22" s="11"/>
      <c r="D22" s="11">
        <f>SUM(D17:D21)</f>
        <v>8050</v>
      </c>
      <c r="E22" s="11">
        <f t="shared" ref="E22:G22" si="2">SUM(E17:E21)</f>
        <v>10800</v>
      </c>
      <c r="F22" s="11">
        <f t="shared" si="2"/>
        <v>13550</v>
      </c>
      <c r="G22" s="11">
        <f t="shared" si="2"/>
        <v>16300</v>
      </c>
    </row>
    <row r="23" spans="1:7" x14ac:dyDescent="0.25">
      <c r="B23" s="137" t="s">
        <v>396</v>
      </c>
      <c r="C23" s="137"/>
      <c r="D23" s="14">
        <f>D22+D15+D9</f>
        <v>16415</v>
      </c>
      <c r="E23" s="14">
        <f t="shared" ref="E23:G23" si="3">E22+E15+E9</f>
        <v>25900</v>
      </c>
      <c r="F23" s="14">
        <f t="shared" si="3"/>
        <v>35385</v>
      </c>
      <c r="G23" s="14">
        <f t="shared" si="3"/>
        <v>44870</v>
      </c>
    </row>
    <row r="25" spans="1:7" x14ac:dyDescent="0.25">
      <c r="B25" s="136" t="s">
        <v>194</v>
      </c>
      <c r="C25" s="136"/>
      <c r="D25" s="136"/>
    </row>
    <row r="26" spans="1:7" x14ac:dyDescent="0.25">
      <c r="B26" s="11" t="s">
        <v>198</v>
      </c>
      <c r="C26" s="11" t="s">
        <v>168</v>
      </c>
      <c r="D26" s="11" t="s">
        <v>199</v>
      </c>
    </row>
    <row r="27" spans="1:7" x14ac:dyDescent="0.25">
      <c r="B27" s="3">
        <v>514</v>
      </c>
      <c r="C27" s="3" t="s">
        <v>8</v>
      </c>
      <c r="D27" s="3">
        <v>660</v>
      </c>
    </row>
    <row r="28" spans="1:7" x14ac:dyDescent="0.25">
      <c r="B28" s="3">
        <v>405</v>
      </c>
      <c r="C28" s="3" t="s">
        <v>195</v>
      </c>
      <c r="D28" s="3">
        <v>360</v>
      </c>
    </row>
    <row r="29" spans="1:7" x14ac:dyDescent="0.25">
      <c r="B29" s="3">
        <v>526</v>
      </c>
      <c r="C29" s="3" t="s">
        <v>196</v>
      </c>
      <c r="D29" s="3">
        <v>180</v>
      </c>
    </row>
    <row r="30" spans="1:7" ht="45" x14ac:dyDescent="0.25">
      <c r="B30" s="3">
        <v>410</v>
      </c>
      <c r="C30" s="19" t="s">
        <v>197</v>
      </c>
      <c r="D30" s="3">
        <v>480</v>
      </c>
    </row>
    <row r="31" spans="1:7" ht="45" x14ac:dyDescent="0.25">
      <c r="B31" s="20">
        <v>460</v>
      </c>
      <c r="C31" s="21" t="s">
        <v>201</v>
      </c>
      <c r="D31" s="20">
        <v>2750</v>
      </c>
    </row>
  </sheetData>
  <mergeCells count="6">
    <mergeCell ref="B25:D25"/>
    <mergeCell ref="A1:G1"/>
    <mergeCell ref="A3:G3"/>
    <mergeCell ref="A16:G16"/>
    <mergeCell ref="B23:C23"/>
    <mergeCell ref="A10:G10"/>
  </mergeCells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opLeftCell="C1" workbookViewId="0">
      <selection activeCell="F24" sqref="F24"/>
    </sheetView>
  </sheetViews>
  <sheetFormatPr defaultRowHeight="15" x14ac:dyDescent="0.25"/>
  <cols>
    <col min="1" max="1" width="7.7109375" customWidth="1"/>
    <col min="2" max="2" width="15.140625" customWidth="1"/>
    <col min="3" max="3" width="61.7109375" customWidth="1"/>
    <col min="4" max="4" width="21.5703125" customWidth="1"/>
    <col min="5" max="5" width="20.7109375" customWidth="1"/>
    <col min="6" max="6" width="22.7109375" customWidth="1"/>
    <col min="7" max="7" width="22.85546875" customWidth="1"/>
    <col min="8" max="8" width="27.42578125" customWidth="1"/>
  </cols>
  <sheetData>
    <row r="1" spans="1:8" x14ac:dyDescent="0.25">
      <c r="E1" s="149"/>
      <c r="F1" s="149"/>
    </row>
    <row r="2" spans="1:8" ht="48.75" customHeight="1" x14ac:dyDescent="0.25">
      <c r="A2" s="24" t="s">
        <v>166</v>
      </c>
      <c r="B2" s="24" t="s">
        <v>167</v>
      </c>
      <c r="C2" s="24" t="s">
        <v>168</v>
      </c>
      <c r="D2" s="25" t="s">
        <v>189</v>
      </c>
      <c r="E2" s="25" t="s">
        <v>186</v>
      </c>
      <c r="F2" s="25" t="s">
        <v>187</v>
      </c>
      <c r="G2" s="25" t="s">
        <v>188</v>
      </c>
      <c r="H2" s="26" t="s">
        <v>190</v>
      </c>
    </row>
    <row r="3" spans="1:8" x14ac:dyDescent="0.25">
      <c r="A3" s="3">
        <v>1</v>
      </c>
      <c r="B3" s="5">
        <v>514</v>
      </c>
      <c r="C3" s="6" t="s">
        <v>8</v>
      </c>
      <c r="D3" s="3">
        <v>660</v>
      </c>
      <c r="E3" s="3">
        <v>660</v>
      </c>
      <c r="F3" s="3">
        <v>660</v>
      </c>
      <c r="G3" s="3">
        <v>660</v>
      </c>
      <c r="H3" s="3">
        <v>660</v>
      </c>
    </row>
    <row r="4" spans="1:8" ht="36.75" customHeight="1" x14ac:dyDescent="0.25">
      <c r="A4" s="3">
        <v>2</v>
      </c>
      <c r="B4" s="5">
        <v>415</v>
      </c>
      <c r="C4" s="6" t="s">
        <v>50</v>
      </c>
      <c r="D4" s="3">
        <v>1210</v>
      </c>
      <c r="E4" s="3">
        <v>0</v>
      </c>
      <c r="F4" s="3">
        <v>0</v>
      </c>
      <c r="G4" s="3">
        <v>0</v>
      </c>
      <c r="H4" s="3">
        <v>0</v>
      </c>
    </row>
    <row r="5" spans="1:8" ht="39.75" customHeight="1" x14ac:dyDescent="0.25">
      <c r="A5" s="3">
        <v>3</v>
      </c>
      <c r="B5" s="5">
        <v>416</v>
      </c>
      <c r="C5" s="6" t="s">
        <v>52</v>
      </c>
      <c r="D5" s="3">
        <v>0</v>
      </c>
      <c r="E5" s="3">
        <v>2090</v>
      </c>
      <c r="F5" s="3">
        <v>0</v>
      </c>
      <c r="G5" s="3">
        <v>0</v>
      </c>
      <c r="H5" s="3">
        <v>0</v>
      </c>
    </row>
    <row r="6" spans="1:8" ht="39.75" customHeight="1" x14ac:dyDescent="0.25">
      <c r="A6" s="3">
        <v>4</v>
      </c>
      <c r="B6" s="5">
        <v>417</v>
      </c>
      <c r="C6" s="6" t="s">
        <v>54</v>
      </c>
      <c r="D6" s="3">
        <v>0</v>
      </c>
      <c r="E6" s="3">
        <v>0</v>
      </c>
      <c r="F6" s="3">
        <v>2530</v>
      </c>
      <c r="G6" s="3">
        <v>0</v>
      </c>
      <c r="H6" s="3">
        <v>0</v>
      </c>
    </row>
    <row r="7" spans="1:8" ht="34.5" customHeight="1" x14ac:dyDescent="0.25">
      <c r="A7" s="3">
        <v>5</v>
      </c>
      <c r="B7" s="5">
        <v>418</v>
      </c>
      <c r="C7" s="6" t="s">
        <v>55</v>
      </c>
      <c r="D7" s="3">
        <v>0</v>
      </c>
      <c r="E7" s="3">
        <v>0</v>
      </c>
      <c r="F7" s="3">
        <v>0</v>
      </c>
      <c r="G7" s="3">
        <v>3630</v>
      </c>
      <c r="H7" s="3">
        <v>0</v>
      </c>
    </row>
    <row r="8" spans="1:8" ht="52.5" customHeight="1" x14ac:dyDescent="0.25">
      <c r="A8" s="3">
        <v>6</v>
      </c>
      <c r="B8" s="5">
        <v>456</v>
      </c>
      <c r="C8" s="6" t="s">
        <v>83</v>
      </c>
      <c r="D8" s="3">
        <v>0</v>
      </c>
      <c r="E8" s="3">
        <v>0</v>
      </c>
      <c r="F8" s="3">
        <v>0</v>
      </c>
      <c r="G8" s="3">
        <v>0</v>
      </c>
      <c r="H8" s="3">
        <v>5500</v>
      </c>
    </row>
    <row r="9" spans="1:8" x14ac:dyDescent="0.25">
      <c r="A9" s="3">
        <v>7</v>
      </c>
      <c r="B9" s="5">
        <v>447</v>
      </c>
      <c r="C9" s="6" t="s">
        <v>76</v>
      </c>
      <c r="D9" s="3">
        <v>0</v>
      </c>
      <c r="E9" s="3">
        <v>424</v>
      </c>
      <c r="F9" s="3">
        <v>424</v>
      </c>
      <c r="G9" s="3">
        <v>424</v>
      </c>
      <c r="H9" s="3">
        <v>424</v>
      </c>
    </row>
    <row r="10" spans="1:8" ht="30" x14ac:dyDescent="0.25">
      <c r="A10" s="3">
        <v>8</v>
      </c>
      <c r="B10" s="22">
        <v>525</v>
      </c>
      <c r="C10" s="23" t="s">
        <v>158</v>
      </c>
      <c r="D10" s="3">
        <v>180</v>
      </c>
      <c r="E10" s="3">
        <v>0</v>
      </c>
      <c r="F10" s="3">
        <v>0</v>
      </c>
      <c r="G10" s="3">
        <v>0</v>
      </c>
      <c r="H10" s="3">
        <v>0</v>
      </c>
    </row>
    <row r="11" spans="1:8" ht="43.5" customHeight="1" x14ac:dyDescent="0.25">
      <c r="A11" s="3">
        <v>9</v>
      </c>
      <c r="B11" s="5">
        <v>490</v>
      </c>
      <c r="C11" s="6" t="s">
        <v>128</v>
      </c>
      <c r="D11" s="3">
        <v>0</v>
      </c>
      <c r="E11" s="3">
        <v>660</v>
      </c>
      <c r="F11" s="3">
        <v>660</v>
      </c>
      <c r="G11" s="3"/>
      <c r="H11" s="3">
        <v>0</v>
      </c>
    </row>
    <row r="12" spans="1:8" x14ac:dyDescent="0.25">
      <c r="A12" s="3">
        <v>10</v>
      </c>
      <c r="B12" s="5">
        <v>492</v>
      </c>
      <c r="C12" s="6" t="s">
        <v>130</v>
      </c>
      <c r="D12" s="3">
        <v>0</v>
      </c>
      <c r="E12" s="3">
        <v>0</v>
      </c>
      <c r="F12" s="3">
        <v>0</v>
      </c>
      <c r="G12" s="3">
        <v>1200</v>
      </c>
      <c r="H12" s="3">
        <v>1200</v>
      </c>
    </row>
    <row r="13" spans="1:8" x14ac:dyDescent="0.25">
      <c r="A13" s="3">
        <v>11</v>
      </c>
      <c r="B13" s="5">
        <v>175</v>
      </c>
      <c r="C13" s="6" t="s">
        <v>200</v>
      </c>
      <c r="D13" s="3">
        <v>180</v>
      </c>
      <c r="E13" s="3">
        <v>180</v>
      </c>
      <c r="F13" s="3">
        <v>180</v>
      </c>
      <c r="G13" s="3">
        <v>180</v>
      </c>
      <c r="H13" s="3">
        <v>180</v>
      </c>
    </row>
    <row r="14" spans="1:8" x14ac:dyDescent="0.25">
      <c r="A14" s="3"/>
      <c r="B14" s="3"/>
      <c r="C14" s="18" t="s">
        <v>169</v>
      </c>
      <c r="D14" s="3">
        <f>SUM(D3:D13)</f>
        <v>2230</v>
      </c>
      <c r="E14" s="3">
        <f>SUM(E3:E13)</f>
        <v>4014</v>
      </c>
      <c r="F14" s="3">
        <f>SUM(F3:F13)</f>
        <v>4454</v>
      </c>
      <c r="G14" s="3">
        <f>SUM(G3:G13)</f>
        <v>6094</v>
      </c>
      <c r="H14" s="3">
        <f>SUM(H3:H13)</f>
        <v>7964</v>
      </c>
    </row>
    <row r="16" spans="1:8" x14ac:dyDescent="0.25">
      <c r="B16" s="136" t="s">
        <v>194</v>
      </c>
      <c r="C16" s="136"/>
      <c r="D16" s="136"/>
    </row>
    <row r="17" spans="2:4" x14ac:dyDescent="0.25">
      <c r="B17" s="11" t="s">
        <v>198</v>
      </c>
      <c r="C17" s="11" t="s">
        <v>168</v>
      </c>
      <c r="D17" s="11" t="s">
        <v>199</v>
      </c>
    </row>
    <row r="18" spans="2:4" x14ac:dyDescent="0.25">
      <c r="B18" s="3">
        <v>514</v>
      </c>
      <c r="C18" s="3" t="s">
        <v>8</v>
      </c>
      <c r="D18" s="3">
        <v>660</v>
      </c>
    </row>
    <row r="19" spans="2:4" x14ac:dyDescent="0.25">
      <c r="B19" s="3">
        <v>512</v>
      </c>
      <c r="C19" s="3" t="s">
        <v>6</v>
      </c>
      <c r="D19" s="3">
        <v>880</v>
      </c>
    </row>
    <row r="20" spans="2:4" x14ac:dyDescent="0.25">
      <c r="B20" s="3">
        <v>405</v>
      </c>
      <c r="C20" s="3" t="s">
        <v>195</v>
      </c>
      <c r="D20" s="3">
        <v>360</v>
      </c>
    </row>
    <row r="21" spans="2:4" x14ac:dyDescent="0.25">
      <c r="B21" s="3">
        <v>526</v>
      </c>
      <c r="C21" s="3" t="s">
        <v>196</v>
      </c>
      <c r="D21" s="3">
        <v>180</v>
      </c>
    </row>
    <row r="22" spans="2:4" x14ac:dyDescent="0.25">
      <c r="B22" s="20">
        <v>529</v>
      </c>
      <c r="C22" s="20" t="s">
        <v>202</v>
      </c>
      <c r="D22" s="20">
        <v>2400</v>
      </c>
    </row>
    <row r="23" spans="2:4" x14ac:dyDescent="0.25">
      <c r="B23" s="20">
        <v>492</v>
      </c>
      <c r="C23" s="20" t="s">
        <v>290</v>
      </c>
      <c r="D23" s="20">
        <v>1200</v>
      </c>
    </row>
    <row r="24" spans="2:4" x14ac:dyDescent="0.25">
      <c r="B24" s="20">
        <v>491</v>
      </c>
      <c r="C24" s="20" t="s">
        <v>203</v>
      </c>
      <c r="D24" s="20">
        <v>840</v>
      </c>
    </row>
  </sheetData>
  <mergeCells count="2">
    <mergeCell ref="E1:F1"/>
    <mergeCell ref="B16:D16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Лист2</vt:lpstr>
      <vt:lpstr>Лист3</vt:lpstr>
      <vt:lpstr>печать</vt:lpstr>
      <vt:lpstr>кариес</vt:lpstr>
      <vt:lpstr>пульпит</vt:lpstr>
      <vt:lpstr>переодонтит</vt:lpstr>
      <vt:lpstr>Удаление зуба</vt:lpstr>
      <vt:lpstr>печать!Область_печати</vt:lpstr>
      <vt:lpstr>'Удаление зуба'!Область_печати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2024-05-27T07:04:09Z</dcterms:modified>
</cp:coreProperties>
</file>